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15480" windowHeight="8895" tabRatio="835" activeTab="0"/>
  </bookViews>
  <sheets>
    <sheet name="Registration form (Hanoi)" sheetId="1" r:id="rId1"/>
    <sheet name="Payment-Non EP（Hanoi)" sheetId="2" r:id="rId2"/>
    <sheet name="Payment-EP(Hanoi)" sheetId="3" r:id="rId3"/>
    <sheet name="Data" sheetId="4" state="hidden" r:id="rId4"/>
    <sheet name="Sheet2" sheetId="5" state="hidden" r:id="rId5"/>
    <sheet name="Sheet3" sheetId="6" state="hidden" r:id="rId6"/>
  </sheets>
  <definedNames>
    <definedName name="_xlnm.Print_Area" localSheetId="2">'Payment-EP(Hanoi)'!$A$1:$J$46</definedName>
    <definedName name="_xlnm.Print_Area" localSheetId="1">'Payment-Non EP（Hanoi)'!$A$1:$J$46</definedName>
    <definedName name="_xlnm.Print_Area" localSheetId="0">'Registration form (Hanoi)'!$B$2:$AE$71</definedName>
  </definedNames>
  <calcPr fullCalcOnLoad="1"/>
</workbook>
</file>

<file path=xl/sharedStrings.xml><?xml version="1.0" encoding="utf-8"?>
<sst xmlns="http://schemas.openxmlformats.org/spreadsheetml/2006/main" count="236" uniqueCount="187">
  <si>
    <r>
      <rPr>
        <b/>
        <sz val="16"/>
        <color indexed="53"/>
        <rFont val="ＭＳ Ｐ明朝"/>
        <family val="1"/>
      </rPr>
      <t xml:space="preserve">Mẫu </t>
    </r>
    <r>
      <rPr>
        <b/>
        <sz val="16"/>
        <color indexed="53"/>
        <rFont val="Times New Roman"/>
        <family val="1"/>
      </rPr>
      <t>đăng ký/</t>
    </r>
    <r>
      <rPr>
        <b/>
        <sz val="16"/>
        <color indexed="18"/>
        <rFont val="Times New Roman"/>
        <family val="1"/>
      </rPr>
      <t xml:space="preserve"> </t>
    </r>
    <r>
      <rPr>
        <b/>
        <sz val="16"/>
        <color indexed="18"/>
        <rFont val="ＭＳ Ｐゴシック"/>
        <family val="2"/>
      </rPr>
      <t>公開講座申し込み書</t>
    </r>
  </si>
  <si>
    <r>
      <t xml:space="preserve">1. Tên khóa hội thảo/ </t>
    </r>
    <r>
      <rPr>
        <b/>
        <sz val="14"/>
        <color indexed="53"/>
        <rFont val="ＭＳ Ｐ明朝"/>
        <family val="1"/>
      </rPr>
      <t>申し込み対象講座</t>
    </r>
  </si>
  <si>
    <r>
      <t>Địa điểm/</t>
    </r>
    <r>
      <rPr>
        <b/>
        <sz val="12"/>
        <rFont val="ＭＳ Ｐ明朝"/>
        <family val="1"/>
      </rPr>
      <t xml:space="preserve"> </t>
    </r>
    <r>
      <rPr>
        <b/>
        <sz val="12"/>
        <color indexed="53"/>
        <rFont val="ＭＳ Ｐ明朝"/>
        <family val="1"/>
      </rPr>
      <t>開催地</t>
    </r>
  </si>
  <si>
    <r>
      <t>Tên khóa hội thảo/</t>
    </r>
    <r>
      <rPr>
        <b/>
        <sz val="12"/>
        <rFont val="Times New Roman"/>
        <family val="1"/>
      </rPr>
      <t xml:space="preserve"> </t>
    </r>
    <r>
      <rPr>
        <b/>
        <sz val="12"/>
        <color indexed="53"/>
        <rFont val="ＭＳ Ｐ明朝"/>
        <family val="1"/>
      </rPr>
      <t>講座名</t>
    </r>
  </si>
  <si>
    <r>
      <t xml:space="preserve">Ngày đào tạo/ </t>
    </r>
    <r>
      <rPr>
        <b/>
        <sz val="12"/>
        <color indexed="53"/>
        <rFont val="ＭＳ Ｐ明朝"/>
        <family val="1"/>
      </rPr>
      <t>開催日</t>
    </r>
  </si>
  <si>
    <r>
      <t>（Chọn từ danh sách/</t>
    </r>
    <r>
      <rPr>
        <sz val="10"/>
        <color indexed="53"/>
        <rFont val="ＭＳ Ｐ明朝"/>
        <family val="1"/>
      </rPr>
      <t>リストから選択</t>
    </r>
    <r>
      <rPr>
        <sz val="10"/>
        <color indexed="58"/>
        <rFont val="ＭＳ Ｐ明朝"/>
        <family val="1"/>
      </rPr>
      <t>）</t>
    </r>
  </si>
  <si>
    <r>
      <t>（</t>
    </r>
    <r>
      <rPr>
        <sz val="10"/>
        <color indexed="58"/>
        <rFont val="Times New Roman"/>
        <family val="1"/>
      </rPr>
      <t>Chọn từ danh sách/</t>
    </r>
    <r>
      <rPr>
        <sz val="10"/>
        <rFont val="Times New Roman"/>
        <family val="1"/>
      </rPr>
      <t xml:space="preserve"> </t>
    </r>
    <r>
      <rPr>
        <sz val="10"/>
        <color indexed="53"/>
        <rFont val="ＭＳ Ｐ明朝"/>
        <family val="1"/>
      </rPr>
      <t>リストから選択ください</t>
    </r>
    <r>
      <rPr>
        <sz val="10"/>
        <color indexed="58"/>
        <rFont val="ＭＳ Ｐ明朝"/>
        <family val="1"/>
      </rPr>
      <t>）</t>
    </r>
  </si>
  <si>
    <r>
      <t>（Tự xuất hiện/</t>
    </r>
    <r>
      <rPr>
        <sz val="10"/>
        <color indexed="53"/>
        <rFont val="ＭＳ Ｐ明朝"/>
        <family val="1"/>
      </rPr>
      <t>自動表示</t>
    </r>
    <r>
      <rPr>
        <sz val="10"/>
        <color indexed="58"/>
        <rFont val="ＭＳ Ｐ明朝"/>
        <family val="1"/>
      </rPr>
      <t>)</t>
    </r>
  </si>
  <si>
    <t>HN</t>
  </si>
  <si>
    <r>
      <t>2. Thông tin công ty/</t>
    </r>
    <r>
      <rPr>
        <b/>
        <sz val="14"/>
        <color indexed="58"/>
        <rFont val="Times New Roman"/>
        <family val="1"/>
      </rPr>
      <t xml:space="preserve"> </t>
    </r>
    <r>
      <rPr>
        <b/>
        <sz val="14"/>
        <color indexed="53"/>
        <rFont val="ＭＳ Ｐ明朝"/>
        <family val="1"/>
      </rPr>
      <t>御社情報</t>
    </r>
  </si>
  <si>
    <t>Thông tin sẽ được sử dụng để cấp hóa đơn, đề nghị cung cấp thông tin chính xác.</t>
  </si>
  <si>
    <t>情報は公式領収書の発行に用いますので、正確にご記入ください</t>
  </si>
  <si>
    <r>
      <t>Tên công ty/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会社名</t>
    </r>
  </si>
  <si>
    <r>
      <t>Đề nghị viết tên công ty bằng tiếng Việt để sử dụng cho cấp hóa đơn</t>
    </r>
    <r>
      <rPr>
        <b/>
        <sz val="10"/>
        <color indexed="58"/>
        <rFont val="ＭＳ Ｐ明朝"/>
        <family val="1"/>
      </rPr>
      <t>/</t>
    </r>
    <r>
      <rPr>
        <b/>
        <sz val="11"/>
        <color indexed="53"/>
        <rFont val="ＭＳ Ｐ明朝"/>
        <family val="1"/>
      </rPr>
      <t xml:space="preserve"> 公式領収書の発行のため、正式なベトナム語名称をご記入ください</t>
    </r>
  </si>
  <si>
    <r>
      <rPr>
        <b/>
        <sz val="11"/>
        <color indexed="58"/>
        <rFont val="Times New Roman"/>
        <family val="1"/>
      </rPr>
      <t>Địa chỉ công ty/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会社住所</t>
    </r>
  </si>
  <si>
    <r>
      <rPr>
        <b/>
        <sz val="11"/>
        <color indexed="58"/>
        <rFont val="Times New Roman"/>
        <family val="1"/>
      </rPr>
      <t xml:space="preserve">Đề nghị viết địa chỉ bằng tiếng Việt/ </t>
    </r>
    <r>
      <rPr>
        <b/>
        <sz val="11"/>
        <color indexed="53"/>
        <rFont val="ＭＳ Ｐ明朝"/>
        <family val="1"/>
      </rPr>
      <t>ベトナム語での登録住所を記入ください</t>
    </r>
  </si>
  <si>
    <r>
      <rPr>
        <b/>
        <sz val="11"/>
        <color indexed="58"/>
        <rFont val="Times New Roman"/>
        <family val="1"/>
      </rPr>
      <t xml:space="preserve">Mã số thuế/ </t>
    </r>
    <r>
      <rPr>
        <b/>
        <sz val="11"/>
        <color indexed="53"/>
        <rFont val="ＭＳ Ｐ明朝"/>
        <family val="1"/>
      </rPr>
      <t>税コード</t>
    </r>
  </si>
  <si>
    <r>
      <t>Người để gửi yêu cầu thanh toán/</t>
    </r>
    <r>
      <rPr>
        <b/>
        <sz val="11"/>
        <color indexed="53"/>
        <rFont val="ＭＳ Ｐゴシック"/>
        <family val="2"/>
      </rPr>
      <t xml:space="preserve"> 経理担当者</t>
    </r>
  </si>
  <si>
    <r>
      <rPr>
        <b/>
        <sz val="11"/>
        <color indexed="58"/>
        <rFont val="Times New Roman"/>
        <family val="1"/>
      </rPr>
      <t>E-mail/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メール</t>
    </r>
  </si>
  <si>
    <r>
      <rPr>
        <b/>
        <sz val="11"/>
        <color indexed="58"/>
        <rFont val="Times New Roman"/>
        <family val="1"/>
      </rPr>
      <t>Điện thoại/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電話番号</t>
    </r>
  </si>
  <si>
    <r>
      <rPr>
        <b/>
        <sz val="11"/>
        <color indexed="58"/>
        <rFont val="Times New Roman"/>
        <family val="1"/>
      </rPr>
      <t>Tên người liên lạc (2)/</t>
    </r>
    <r>
      <rPr>
        <b/>
        <sz val="11"/>
        <color indexed="58"/>
        <rFont val="ＭＳ Ｐ明朝"/>
        <family val="1"/>
      </rPr>
      <t>　</t>
    </r>
    <r>
      <rPr>
        <b/>
        <sz val="11"/>
        <rFont val="ＭＳ Ｐ明朝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</t>
    </r>
    <r>
      <rPr>
        <b/>
        <sz val="11"/>
        <color indexed="53"/>
        <rFont val="Times New Roman"/>
        <family val="1"/>
      </rPr>
      <t>(2)</t>
    </r>
  </si>
  <si>
    <r>
      <t xml:space="preserve">Người để gửi báo cáo sau hội thảo/ </t>
    </r>
    <r>
      <rPr>
        <b/>
        <sz val="11"/>
        <color indexed="53"/>
        <rFont val="ＭＳ Ｐ明朝"/>
        <family val="1"/>
      </rPr>
      <t>報告書の送付先他</t>
    </r>
  </si>
  <si>
    <r>
      <rPr>
        <b/>
        <sz val="11"/>
        <color indexed="58"/>
        <rFont val="Times New Roman"/>
        <family val="1"/>
      </rPr>
      <t>E-mail/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メール</t>
    </r>
  </si>
  <si>
    <r>
      <rPr>
        <b/>
        <sz val="11"/>
        <color indexed="58"/>
        <rFont val="Times New Roman"/>
        <family val="1"/>
      </rPr>
      <t xml:space="preserve">Điện thoại/ </t>
    </r>
    <r>
      <rPr>
        <b/>
        <sz val="11"/>
        <color indexed="53"/>
        <rFont val="ＭＳ Ｐ明朝"/>
        <family val="1"/>
      </rPr>
      <t>電話番号</t>
    </r>
  </si>
  <si>
    <r>
      <t>Tờ rơi/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郵送チラシ</t>
    </r>
  </si>
  <si>
    <r>
      <rPr>
        <b/>
        <sz val="11"/>
        <color indexed="58"/>
        <rFont val="Times New Roman"/>
        <family val="1"/>
      </rPr>
      <t xml:space="preserve">Website của NNA / </t>
    </r>
    <r>
      <rPr>
        <b/>
        <sz val="11"/>
        <color indexed="53"/>
        <rFont val="Times New Roman"/>
        <family val="1"/>
      </rPr>
      <t>NNA</t>
    </r>
    <r>
      <rPr>
        <b/>
        <sz val="11"/>
        <color indexed="53"/>
        <rFont val="ＭＳ Ｐ明朝"/>
        <family val="1"/>
      </rPr>
      <t>からの案内</t>
    </r>
  </si>
  <si>
    <r>
      <t>3.Thông tin đăng ký/</t>
    </r>
    <r>
      <rPr>
        <b/>
        <sz val="14"/>
        <color indexed="58"/>
        <rFont val="Times New Roman"/>
        <family val="1"/>
      </rPr>
      <t xml:space="preserve"> </t>
    </r>
    <r>
      <rPr>
        <b/>
        <sz val="14"/>
        <color indexed="53"/>
        <rFont val="ＭＳ Ｐ明朝"/>
        <family val="1"/>
      </rPr>
      <t>お申し込み情報</t>
    </r>
  </si>
  <si>
    <t>No.</t>
  </si>
  <si>
    <r>
      <t>Tên người tham dự</t>
    </r>
    <r>
      <rPr>
        <b/>
        <sz val="11"/>
        <color indexed="53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受講者名</t>
    </r>
  </si>
  <si>
    <r>
      <t>Vị trí công tác</t>
    </r>
    <r>
      <rPr>
        <b/>
        <sz val="11"/>
        <color indexed="53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役職</t>
    </r>
  </si>
  <si>
    <r>
      <t>Thông tin liên hệ/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連絡先</t>
    </r>
  </si>
  <si>
    <r>
      <t xml:space="preserve">Thủ trưởng Đơn vị xác nhận
Ký tên và đóng dấu/
</t>
    </r>
    <r>
      <rPr>
        <b/>
        <sz val="11"/>
        <color indexed="53"/>
        <rFont val="Times New Roman"/>
        <family val="1"/>
      </rPr>
      <t>(</t>
    </r>
    <r>
      <rPr>
        <b/>
        <sz val="11"/>
        <color indexed="53"/>
        <rFont val="ＭＳ Ｐ明朝"/>
        <family val="1"/>
      </rPr>
      <t>オプション）御社内での受講承認</t>
    </r>
  </si>
  <si>
    <r>
      <t xml:space="preserve">Điện thoại/ </t>
    </r>
    <r>
      <rPr>
        <b/>
        <sz val="11"/>
        <color indexed="53"/>
        <rFont val="ＭＳ Ｐ明朝"/>
        <family val="1"/>
      </rPr>
      <t>電話番号</t>
    </r>
  </si>
  <si>
    <r>
      <t xml:space="preserve">E-mail/ </t>
    </r>
    <r>
      <rPr>
        <b/>
        <sz val="11"/>
        <color indexed="53"/>
        <rFont val="ＭＳ Ｐ明朝"/>
        <family val="1"/>
      </rPr>
      <t>メール</t>
    </r>
  </si>
  <si>
    <r>
      <t xml:space="preserve">4. Các yêu cầu hoặc lưu ý/ </t>
    </r>
    <r>
      <rPr>
        <b/>
        <sz val="14"/>
        <color indexed="53"/>
        <rFont val="ＭＳ Ｐ明朝"/>
        <family val="1"/>
      </rPr>
      <t>ご要望等</t>
    </r>
  </si>
  <si>
    <r>
      <t>Hãy mô tả các yêu cầu hoặc lưu ý của quý công ty (nếu có)/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受講にあたってのご要望等ありましたら記入ください</t>
    </r>
  </si>
  <si>
    <r>
      <t>5. Thông tin chuyển khoản/</t>
    </r>
    <r>
      <rPr>
        <b/>
        <sz val="14"/>
        <color indexed="16"/>
        <rFont val="ＭＳ Ｐ明朝"/>
        <family val="1"/>
      </rPr>
      <t>　</t>
    </r>
    <r>
      <rPr>
        <b/>
        <sz val="14"/>
        <color indexed="53"/>
        <rFont val="ＭＳ Ｐ明朝"/>
        <family val="1"/>
      </rPr>
      <t>お支払い情報</t>
    </r>
  </si>
  <si>
    <r>
      <rPr>
        <b/>
        <sz val="11"/>
        <color indexed="59"/>
        <rFont val="Times New Roman"/>
        <family val="1"/>
      </rPr>
      <t>Số tài khoản/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口座番号</t>
    </r>
  </si>
  <si>
    <r>
      <rPr>
        <b/>
        <sz val="11"/>
        <color indexed="59"/>
        <rFont val="Times New Roman"/>
        <family val="1"/>
      </rPr>
      <t>Tên ngân hàng/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銀行名</t>
    </r>
  </si>
  <si>
    <t>Ngân hàng TMCP đầu tư và phát triển Việt Nam - Chi nhánh Đông Đô, Hà Nội</t>
  </si>
  <si>
    <r>
      <rPr>
        <b/>
        <sz val="11"/>
        <color indexed="59"/>
        <rFont val="Times New Roman"/>
        <family val="1"/>
      </rPr>
      <t>Chủ tài khoản/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口座名</t>
    </r>
  </si>
  <si>
    <r>
      <t xml:space="preserve">6. Thông tin liên lạc/ </t>
    </r>
    <r>
      <rPr>
        <b/>
        <sz val="14"/>
        <color indexed="53"/>
        <rFont val="ＭＳ Ｐ明朝"/>
        <family val="1"/>
      </rPr>
      <t>お問い合わせ先</t>
    </r>
  </si>
  <si>
    <t>Annual schedule</t>
  </si>
  <si>
    <t>HCM</t>
  </si>
  <si>
    <t>Pay (HN)</t>
  </si>
  <si>
    <t>Pay(HCM)</t>
  </si>
  <si>
    <t>会場はホーチミン市内の３つ星ホテル相当となります（お申し込み後にご案内申し上げます）</t>
  </si>
  <si>
    <r>
      <t xml:space="preserve">THƯ BÁO THANH TOÁN - </t>
    </r>
    <r>
      <rPr>
        <b/>
        <i/>
        <sz val="18"/>
        <rFont val="Times New Roman"/>
        <family val="1"/>
      </rPr>
      <t>PAYMENT REQUEST</t>
    </r>
  </si>
  <si>
    <t>STT
No</t>
  </si>
  <si>
    <r>
      <t>Chuyển khoản</t>
    </r>
    <r>
      <rPr>
        <b/>
        <i/>
        <sz val="11"/>
        <rFont val="Times New Roman"/>
        <family val="1"/>
      </rPr>
      <t xml:space="preserve"> - Transfer through the bank: </t>
    </r>
  </si>
  <si>
    <r>
      <t xml:space="preserve">Tại - </t>
    </r>
    <r>
      <rPr>
        <i/>
        <sz val="11"/>
        <rFont val="Times New Roman"/>
        <family val="1"/>
      </rPr>
      <t>At the bank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Ngân hàng TMCP đầu tư và phát triển Việt Nam - Chi nhánh Đông Đô, HN</t>
    </r>
  </si>
  <si>
    <r>
      <t xml:space="preserve">Trân trọng </t>
    </r>
    <r>
      <rPr>
        <b/>
        <i/>
        <sz val="11"/>
        <rFont val="Times New Roman"/>
        <family val="1"/>
      </rPr>
      <t>- Best regards!</t>
    </r>
  </si>
  <si>
    <t xml:space="preserve">In words: </t>
  </si>
  <si>
    <t>…</t>
  </si>
  <si>
    <r>
      <t xml:space="preserve">Đơn giá/
</t>
    </r>
    <r>
      <rPr>
        <b/>
        <i/>
        <sz val="10"/>
        <rFont val="Times New Roman"/>
        <family val="1"/>
      </rPr>
      <t>Unit price</t>
    </r>
    <r>
      <rPr>
        <b/>
        <sz val="10"/>
        <rFont val="Times New Roman"/>
        <family val="1"/>
      </rPr>
      <t xml:space="preserve">
 (VND)</t>
    </r>
  </si>
  <si>
    <r>
      <t xml:space="preserve">Thành tiền/ 
</t>
    </r>
    <r>
      <rPr>
        <b/>
        <i/>
        <sz val="10"/>
        <rFont val="Times New Roman"/>
        <family val="1"/>
      </rPr>
      <t>Amount</t>
    </r>
    <r>
      <rPr>
        <b/>
        <sz val="10"/>
        <rFont val="Times New Roman"/>
        <family val="1"/>
      </rPr>
      <t xml:space="preserve"> 
(VND) </t>
    </r>
  </si>
  <si>
    <r>
      <t>Tổng /</t>
    </r>
    <r>
      <rPr>
        <b/>
        <i/>
        <sz val="11"/>
        <rFont val="Times New Roman"/>
        <family val="1"/>
      </rPr>
      <t xml:space="preserve"> Total</t>
    </r>
  </si>
  <si>
    <r>
      <t>Số học viên (người) /</t>
    </r>
    <r>
      <rPr>
        <b/>
        <i/>
        <sz val="10"/>
        <rFont val="Times New Roman"/>
        <family val="1"/>
      </rPr>
      <t>Number of participant (Person)</t>
    </r>
  </si>
  <si>
    <r>
      <t xml:space="preserve">Nội dung thực hiện/
</t>
    </r>
    <r>
      <rPr>
        <b/>
        <i/>
        <sz val="10"/>
        <rFont val="Times New Roman"/>
        <family val="1"/>
      </rPr>
      <t>Content</t>
    </r>
  </si>
  <si>
    <r>
      <t xml:space="preserve">Thuế / </t>
    </r>
    <r>
      <rPr>
        <i/>
        <sz val="11"/>
        <rFont val="Times New Roman"/>
        <family val="1"/>
      </rPr>
      <t>Tax</t>
    </r>
  </si>
  <si>
    <r>
      <rPr>
        <b/>
        <sz val="11"/>
        <color indexed="58"/>
        <rFont val="Times New Roman"/>
        <family val="1"/>
      </rPr>
      <t>Tên người liên lạc (1)/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 （１）</t>
    </r>
  </si>
  <si>
    <t xml:space="preserve">Bằng chữ: </t>
  </si>
  <si>
    <r>
      <t xml:space="preserve">Miễn phí cho (người) / </t>
    </r>
    <r>
      <rPr>
        <b/>
        <i/>
        <sz val="10"/>
        <rFont val="Times New Roman"/>
        <family val="1"/>
      </rPr>
      <t>Free for (Person)</t>
    </r>
  </si>
  <si>
    <r>
      <t>Kính gửi/</t>
    </r>
    <r>
      <rPr>
        <i/>
        <sz val="11"/>
        <rFont val="Times New Roman"/>
        <family val="1"/>
      </rPr>
      <t>Dear</t>
    </r>
    <r>
      <rPr>
        <sz val="11"/>
        <rFont val="Times New Roman"/>
        <family val="1"/>
      </rPr>
      <t xml:space="preserve">: </t>
    </r>
  </si>
  <si>
    <r>
      <t>Địa chỉ/</t>
    </r>
    <r>
      <rPr>
        <i/>
        <sz val="11"/>
        <rFont val="Times New Roman"/>
        <family val="1"/>
      </rPr>
      <t>Address</t>
    </r>
    <r>
      <rPr>
        <sz val="11"/>
        <rFont val="Times New Roman"/>
        <family val="1"/>
      </rPr>
      <t xml:space="preserve">: </t>
    </r>
  </si>
  <si>
    <r>
      <t>MST/</t>
    </r>
    <r>
      <rPr>
        <i/>
        <sz val="11"/>
        <rFont val="Times New Roman"/>
        <family val="1"/>
      </rPr>
      <t>Tax code</t>
    </r>
    <r>
      <rPr>
        <sz val="11"/>
        <rFont val="Times New Roman"/>
        <family val="1"/>
      </rPr>
      <t>:</t>
    </r>
  </si>
  <si>
    <t>đồng</t>
  </si>
  <si>
    <r>
      <t>Đề nghị Quý công ty thanh toán trước ngày</t>
    </r>
    <r>
      <rPr>
        <sz val="11"/>
        <rFont val="Times New Roman"/>
        <family val="1"/>
      </rPr>
      <t>:</t>
    </r>
  </si>
  <si>
    <r>
      <t>Please make payment before</t>
    </r>
    <r>
      <rPr>
        <i/>
        <sz val="11"/>
        <rFont val="Times New Roman"/>
        <family val="1"/>
      </rPr>
      <t>:</t>
    </r>
  </si>
  <si>
    <t>1251 0000 712377</t>
  </si>
  <si>
    <t>Vai trò và trách nhiệm của Team leader/ Team leader's Role and Responsibility</t>
  </si>
  <si>
    <t>Vai trò và trách nhiệm của Manager/ Manager's Role and Responsibility</t>
  </si>
  <si>
    <t>Vai trò và trách nhiệm của Manager/ マネージャの役割責任</t>
  </si>
  <si>
    <t>Đà Nẵng</t>
  </si>
  <si>
    <t>Hải phòng</t>
  </si>
  <si>
    <r>
      <t xml:space="preserve">Số tài khoản - </t>
    </r>
    <r>
      <rPr>
        <i/>
        <sz val="11"/>
        <rFont val="Times New Roman"/>
        <family val="1"/>
      </rPr>
      <t>Account No (VND):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1251 0000 712377</t>
    </r>
  </si>
  <si>
    <t>会場はダナン市内の３つ星ホテル相当となります（お申し込み後にご案内申し上げます）</t>
  </si>
  <si>
    <r>
      <rPr>
        <b/>
        <sz val="11"/>
        <color indexed="58"/>
        <rFont val="Times New Roman"/>
        <family val="1"/>
      </rPr>
      <t>Email từ IMTC/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弊社からのメール案内</t>
    </r>
  </si>
  <si>
    <r>
      <rPr>
        <b/>
        <sz val="11"/>
        <color indexed="58"/>
        <rFont val="Times New Roman"/>
        <family val="1"/>
      </rPr>
      <t>Website của IMTC/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弊社ウェッブサイト</t>
    </r>
  </si>
  <si>
    <r>
      <t>Công ty TNHH tư vấn và đào tạo quản lý quốc tế  /</t>
    </r>
    <r>
      <rPr>
        <b/>
        <sz val="12"/>
        <color indexed="58"/>
        <rFont val="ＭＳ Ｐ明朝"/>
        <family val="1"/>
      </rPr>
      <t>　</t>
    </r>
    <r>
      <rPr>
        <b/>
        <sz val="12"/>
        <color indexed="53"/>
        <rFont val="ＭＳ Ｐ明朝"/>
        <family val="1"/>
      </rPr>
      <t>IMTC 研修＆コンサルティング</t>
    </r>
  </si>
  <si>
    <r>
      <rPr>
        <b/>
        <sz val="11"/>
        <color indexed="58"/>
        <rFont val="Times New Roman"/>
        <family val="1"/>
      </rPr>
      <t>Công ty biết thông tin về Hội thảo của IMTC qua/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弊社の講座をどちらでお知りになりましたか（複数選択可）:</t>
    </r>
  </si>
  <si>
    <t>INTERNATIONAL MANAGEMENT TRAINING AND CONSULTING CO.,LTD</t>
  </si>
  <si>
    <r>
      <t>Lưu ý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IMTC sẽ gửi hóa đơn tài chính trực tiếp cho học viên tham gia vào ngày hội thảo</t>
    </r>
  </si>
  <si>
    <r>
      <t xml:space="preserve">Note: </t>
    </r>
    <r>
      <rPr>
        <b/>
        <i/>
        <sz val="11"/>
        <rFont val="Times New Roman"/>
        <family val="1"/>
      </rPr>
      <t xml:space="preserve"> IMTC will send invoice directly to participant on PWS training day</t>
    </r>
  </si>
  <si>
    <r>
      <rPr>
        <b/>
        <i/>
        <sz val="18"/>
        <color indexed="53"/>
        <rFont val="Times New Roman"/>
        <family val="1"/>
      </rPr>
      <t xml:space="preserve">International Management Training and Consulting/ </t>
    </r>
    <r>
      <rPr>
        <b/>
        <i/>
        <sz val="18"/>
        <color indexed="18"/>
        <rFont val="ＭＳ Ｐゴシック"/>
        <family val="2"/>
      </rPr>
      <t>IMTCマネジメント教育＆コンサルティング</t>
    </r>
  </si>
  <si>
    <t>ON BEHALF OF IMTC</t>
  </si>
  <si>
    <r>
      <t xml:space="preserve">Là doanh nghiệp chế xuất/ </t>
    </r>
    <r>
      <rPr>
        <b/>
        <sz val="10"/>
        <color indexed="53"/>
        <rFont val="Times New Roman"/>
        <family val="1"/>
      </rPr>
      <t>輸出加工企業</t>
    </r>
  </si>
  <si>
    <t>Mr/Ms</t>
  </si>
  <si>
    <t>Mrs</t>
  </si>
  <si>
    <t>Ms</t>
  </si>
  <si>
    <t>Mr</t>
  </si>
  <si>
    <t>Lập kế hoạch làm việc và PDCA / 作業計画の立案とPDCA</t>
  </si>
  <si>
    <t>Tư duy lôgic thông qua giải quyết vấn đề/  論理思考を鍛える 問題解決</t>
  </si>
  <si>
    <t>Xác định và triển khai phương châm/ 部門方針の策定展開</t>
  </si>
  <si>
    <t>Xác định và triển khai phương châm / Define and deploy direction</t>
  </si>
  <si>
    <t>Lập kế hoạch làm việc và PDCA / Develop work plan and PDCA</t>
  </si>
  <si>
    <t>Tư duy lô gic thông quá giải quyết vấn đề / Logical thinking through problem solving</t>
  </si>
  <si>
    <r>
      <t>Content</t>
    </r>
    <r>
      <rPr>
        <i/>
        <sz val="11"/>
        <rFont val="Times New Roman"/>
        <family val="1"/>
      </rPr>
      <t xml:space="preserve">:Payment for attending Seminar held on </t>
    </r>
  </si>
  <si>
    <r>
      <t>(</t>
    </r>
    <r>
      <rPr>
        <sz val="11"/>
        <rFont val="Times New Roman"/>
        <family val="1"/>
      </rPr>
      <t>V/v thanh toán cho hội thảo ngày</t>
    </r>
  </si>
  <si>
    <t xml:space="preserve">/     Payment for Seminar on </t>
  </si>
  <si>
    <r>
      <t>Nội dung</t>
    </r>
    <r>
      <rPr>
        <b/>
        <i/>
        <sz val="11"/>
        <rFont val="Times New Roman"/>
        <family val="1"/>
      </rPr>
      <t xml:space="preserve">: </t>
    </r>
    <r>
      <rPr>
        <sz val="11"/>
        <rFont val="Times New Roman"/>
        <family val="1"/>
      </rPr>
      <t>Thanh toán cho việc tham dự hội thảo tổ chức ngày</t>
    </r>
  </si>
  <si>
    <t>/ Payment for PWS held on</t>
  </si>
  <si>
    <r>
      <t>Content</t>
    </r>
    <r>
      <rPr>
        <i/>
        <sz val="11"/>
        <rFont val="Times New Roman"/>
        <family val="1"/>
      </rPr>
      <t xml:space="preserve">: Payment for attending Seminar held on </t>
    </r>
  </si>
  <si>
    <r>
      <t>Ngày phát hành</t>
    </r>
    <r>
      <rPr>
        <b/>
        <i/>
        <sz val="11"/>
        <rFont val="Times New Roman"/>
        <family val="1"/>
      </rPr>
      <t xml:space="preserve"> - Issued date</t>
    </r>
    <r>
      <rPr>
        <sz val="11"/>
        <rFont val="Times New Roman"/>
        <family val="1"/>
      </rPr>
      <t>:</t>
    </r>
  </si>
  <si>
    <t>CÔNG TY TNHH TƯ VẤN VÀ ĐÀO TẠO QUẢN LÝ QUỐC TẾ</t>
  </si>
  <si>
    <t>ĐẠI DIỆN CÔNG TY TNHH TƯ VẤN VÀ ĐÀO TẠO QUẢN LÝ QUỐC TẾ</t>
  </si>
  <si>
    <r>
      <t xml:space="preserve">Người thụ hưởng - </t>
    </r>
    <r>
      <rPr>
        <i/>
        <sz val="11"/>
        <rFont val="Times New Roman"/>
        <family val="1"/>
      </rPr>
      <t>The beneficent: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Công ty TNHH tư vấn và đào tạo quản lý quốc tế</t>
    </r>
  </si>
  <si>
    <t>Hướng dẫn cấp dưới tốt hơn/ 部下への指導力強化講座</t>
  </si>
  <si>
    <r>
      <rPr>
        <b/>
        <sz val="11"/>
        <color indexed="58"/>
        <rFont val="Times New Roman"/>
        <family val="1"/>
      </rPr>
      <t>Website của Vietjo 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Times New Roman"/>
        <family val="1"/>
      </rPr>
      <t xml:space="preserve">Viet-Jo </t>
    </r>
    <r>
      <rPr>
        <b/>
        <sz val="11"/>
        <color indexed="53"/>
        <rFont val="ＭＳ Ｐ明朝"/>
        <family val="1"/>
      </rPr>
      <t>サイト</t>
    </r>
  </si>
  <si>
    <r>
      <rPr>
        <b/>
        <sz val="11"/>
        <color indexed="58"/>
        <rFont val="Times New Roman"/>
        <family val="1"/>
      </rPr>
      <t>Hỗ trợ từ ph</t>
    </r>
    <r>
      <rPr>
        <b/>
        <sz val="11"/>
        <color indexed="58"/>
        <rFont val="ＭＳ Ｐ明朝"/>
        <family val="1"/>
      </rPr>
      <t>ò</t>
    </r>
    <r>
      <rPr>
        <b/>
        <sz val="11"/>
        <color indexed="58"/>
        <rFont val="Times New Roman"/>
        <family val="1"/>
      </rPr>
      <t>ng Thương mại v</t>
    </r>
    <r>
      <rPr>
        <b/>
        <sz val="11"/>
        <color indexed="58"/>
        <rFont val="ＭＳ Ｐ明朝"/>
        <family val="1"/>
      </rPr>
      <t>à</t>
    </r>
    <r>
      <rPr>
        <b/>
        <sz val="11"/>
        <color indexed="58"/>
        <rFont val="Times New Roman"/>
        <family val="1"/>
      </rPr>
      <t xml:space="preserve"> C</t>
    </r>
    <r>
      <rPr>
        <b/>
        <sz val="11"/>
        <color indexed="58"/>
        <rFont val="ＭＳ Ｐ明朝"/>
        <family val="1"/>
      </rPr>
      <t>ô</t>
    </r>
    <r>
      <rPr>
        <b/>
        <sz val="11"/>
        <color indexed="58"/>
        <rFont val="Times New Roman"/>
        <family val="1"/>
      </rPr>
      <t>ng nghiệp/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商工会議所からの案内</t>
    </r>
  </si>
  <si>
    <r>
      <rPr>
        <b/>
        <sz val="11"/>
        <color indexed="58"/>
        <rFont val="ＭＳ Ｐ明朝"/>
        <family val="1"/>
      </rPr>
      <t>Qua sự giới thiệu của ng</t>
    </r>
    <r>
      <rPr>
        <b/>
        <sz val="11"/>
        <color indexed="58"/>
        <rFont val="Times New Roman"/>
        <family val="1"/>
      </rPr>
      <t>ư</t>
    </r>
    <r>
      <rPr>
        <b/>
        <sz val="11"/>
        <color indexed="58"/>
        <rFont val="ＭＳ Ｐ明朝"/>
        <family val="1"/>
      </rPr>
      <t>ời khác/</t>
    </r>
    <r>
      <rPr>
        <b/>
        <sz val="11"/>
        <color indexed="53"/>
        <rFont val="ＭＳ Ｐ明朝"/>
        <family val="1"/>
      </rPr>
      <t xml:space="preserve"> お知り合いからのご紹介</t>
    </r>
  </si>
  <si>
    <r>
      <rPr>
        <b/>
        <sz val="11"/>
        <color indexed="58"/>
        <rFont val="Times New Roman"/>
        <family val="1"/>
      </rPr>
      <t xml:space="preserve">Khác / </t>
    </r>
    <r>
      <rPr>
        <b/>
        <sz val="11"/>
        <color indexed="53"/>
        <rFont val="MS PMincho"/>
        <family val="1"/>
      </rPr>
      <t>その他</t>
    </r>
  </si>
  <si>
    <r>
      <t xml:space="preserve">Có/ </t>
    </r>
    <r>
      <rPr>
        <b/>
        <sz val="11"/>
        <color indexed="53"/>
        <rFont val="MS PMincho"/>
        <family val="1"/>
      </rPr>
      <t>はい</t>
    </r>
    <r>
      <rPr>
        <b/>
        <sz val="11"/>
        <color indexed="58"/>
        <rFont val="Times New Roman"/>
        <family val="1"/>
      </rPr>
      <t xml:space="preserve">
Không/ </t>
    </r>
    <r>
      <rPr>
        <b/>
        <sz val="11"/>
        <color indexed="53"/>
        <rFont val="MS PMincho"/>
        <family val="1"/>
      </rPr>
      <t>いいえ</t>
    </r>
  </si>
  <si>
    <t xml:space="preserve">Tăng cường khả năng phân tích trong giải quyết vấn đề / Strengthen Analysis Ability in problem solving
</t>
  </si>
  <si>
    <t>Luân chuyển PDCA trong đánh giá hiệu quả công việc / Rotate PDCA for performance evaluation</t>
  </si>
  <si>
    <t>Giao tiếp và hướng dẫn cấp dưới tốt hơn / Better instructing subordinates &amp; communication</t>
  </si>
  <si>
    <t>Hệ thống nhân sự cấp cao / Advancing Human resource system</t>
  </si>
  <si>
    <t>Vai trò, trách nhiệm của phòng nhân sự / Advancing Human Resource Management</t>
  </si>
  <si>
    <t>Luân chuyển PDCA trong đánh giá hiệu quả công việc / 人事評価者研修（人事評価のPDCA）</t>
  </si>
  <si>
    <t>Vai trò, trách nhiệm của phòng nhân sự/ 人材マネジメントと人事部門の役割責任</t>
  </si>
  <si>
    <t>Tăng cường khả năng phân tích trong giải quyết vấn đề /問題解決、分析力の強化講座</t>
  </si>
  <si>
    <t>12th &amp; 13th, Jan, 2017</t>
  </si>
  <si>
    <t>19th &amp;20th, Jan, 2017</t>
  </si>
  <si>
    <t>16th&amp;17th, Feb, 2017</t>
  </si>
  <si>
    <t>23rd &amp;24th, Feb, 2017</t>
  </si>
  <si>
    <t>08th, 09th &amp; 10th, March, 2017</t>
  </si>
  <si>
    <t>22nd, 23rd&amp; 24th Mar 2017</t>
  </si>
  <si>
    <t>20th &amp; 21st, Apr, 2017</t>
  </si>
  <si>
    <t>25th &amp; 26th, May, 2017</t>
  </si>
  <si>
    <t>11th &amp; 12th, May, 2017</t>
  </si>
  <si>
    <t>22nd &amp; 23rd June, 2017</t>
  </si>
  <si>
    <t>08th &amp; 09th, June, 2017</t>
  </si>
  <si>
    <t>06th &amp; 07th, Jul, 2017</t>
  </si>
  <si>
    <t>20th &amp; 21st, Jul, 2017</t>
  </si>
  <si>
    <t>10th &amp; 11th, Aug, 2017</t>
  </si>
  <si>
    <t>24th&amp;25th August 2017</t>
  </si>
  <si>
    <t>07th&amp;08th, Sep, 2017</t>
  </si>
  <si>
    <t>21st &amp;22nd, Sep, 2017</t>
  </si>
  <si>
    <t>12th &amp; 13th, Oct, 2017</t>
  </si>
  <si>
    <t>26th &amp; 27th, Oct, 2017</t>
  </si>
  <si>
    <t>03rd Jan 2017</t>
  </si>
  <si>
    <t>12th Jan 2017</t>
  </si>
  <si>
    <t>09th Feb 2017</t>
  </si>
  <si>
    <t>15th Feb 2017</t>
  </si>
  <si>
    <t>01st Mar 2017</t>
  </si>
  <si>
    <t>15th Mar 2017</t>
  </si>
  <si>
    <t>03rd May 2017</t>
  </si>
  <si>
    <t>15th May 2017</t>
  </si>
  <si>
    <t>01st Jun 2017</t>
  </si>
  <si>
    <t>15th Jun 2017</t>
  </si>
  <si>
    <t>28th Jun 2017</t>
  </si>
  <si>
    <t>12th Jul 2017</t>
  </si>
  <si>
    <t>02nd Aug 2017</t>
  </si>
  <si>
    <t>15th Aug 2017</t>
  </si>
  <si>
    <t>01st Sep 2017</t>
  </si>
  <si>
    <t>14th Sep 2017</t>
  </si>
  <si>
    <t>04th Oct 2017</t>
  </si>
  <si>
    <t>18th Oct 2017</t>
  </si>
  <si>
    <t>07th&amp;08th December 2017</t>
  </si>
  <si>
    <t>21st&amp;22nd December 2017</t>
  </si>
  <si>
    <t>01st December 2017</t>
  </si>
  <si>
    <t>14th December 2017</t>
  </si>
  <si>
    <t>Phương pháp tổ chức họp tốt hơn / How to chair a meeting better?</t>
  </si>
  <si>
    <t>Phương pháp tổ chức họp tốt hơn / 「会議の進め方」講座</t>
  </si>
  <si>
    <t>13th Apr 2017</t>
  </si>
  <si>
    <t>Vai trò và trách nhiệm của Team leader/ チームリーダの 役割責任</t>
  </si>
  <si>
    <r>
      <rPr>
        <b/>
        <sz val="11"/>
        <color indexed="59"/>
        <rFont val="Times New Roman"/>
        <family val="1"/>
      </rPr>
      <t>Thời hạn thanh toán/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お支払期限</t>
    </r>
  </si>
  <si>
    <r>
      <rPr>
        <b/>
        <sz val="11"/>
        <color indexed="59"/>
        <rFont val="Times New Roman"/>
        <family val="1"/>
      </rPr>
      <t>Nếu thanh toán SAU khóa học, làm ơn ghi rõ ngày có thể thanh toán/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MS PMincho"/>
        <family val="1"/>
      </rPr>
      <t>お支払期限後のお支払いをご希望の場合は、お支払いご希望日をご記入ください。</t>
    </r>
  </si>
  <si>
    <t>13th &amp; `4th, April, 2017</t>
  </si>
  <si>
    <t>06th April 2017</t>
  </si>
  <si>
    <t>Nâng cao hệ thống quản trị nhân lực / 人材管理システム(等級、評価、報酬)</t>
  </si>
  <si>
    <t>E-mail: info@imtc.vn, Tel: 024.3222.2171</t>
  </si>
  <si>
    <t>E-mail: info@imtc.vn, Tel: 028.3551.1900</t>
  </si>
  <si>
    <r>
      <t>Địa chỉ/</t>
    </r>
    <r>
      <rPr>
        <sz val="12"/>
        <color indexed="53"/>
        <rFont val="Times New Roman"/>
        <family val="1"/>
      </rPr>
      <t xml:space="preserve"> Address </t>
    </r>
    <r>
      <rPr>
        <sz val="12"/>
        <rFont val="Times New Roman"/>
        <family val="1"/>
      </rPr>
      <t xml:space="preserve">:  Tầng 5, Số 138 Hoàng Ngân, Trung Hòa, Cầu Giấy, Hà Nội
Web                  : www.imtc.vn
ĐT/ </t>
    </r>
    <r>
      <rPr>
        <sz val="12"/>
        <color indexed="53"/>
        <rFont val="Times New Roman"/>
        <family val="1"/>
      </rPr>
      <t xml:space="preserve">Tel </t>
    </r>
    <r>
      <rPr>
        <sz val="12"/>
        <rFont val="Times New Roman"/>
        <family val="1"/>
      </rPr>
      <t xml:space="preserve">            : 024.3222.2171 
Người phụ trách / </t>
    </r>
    <r>
      <rPr>
        <sz val="12"/>
        <color indexed="53"/>
        <rFont val="Times New Roman"/>
        <family val="1"/>
      </rPr>
      <t>in charge</t>
    </r>
    <r>
      <rPr>
        <sz val="12"/>
        <rFont val="Times New Roman"/>
        <family val="1"/>
      </rPr>
      <t xml:space="preserve"> :</t>
    </r>
    <r>
      <rPr>
        <b/>
        <sz val="12"/>
        <rFont val="Times New Roman"/>
        <family val="1"/>
      </rPr>
      <t xml:space="preserve"> </t>
    </r>
    <r>
      <rPr>
        <b/>
        <sz val="12"/>
        <color indexed="16"/>
        <rFont val="Times New Roman"/>
        <family val="1"/>
      </rPr>
      <t>Kenji Hachiya</t>
    </r>
    <r>
      <rPr>
        <sz val="12"/>
        <color indexed="16"/>
        <rFont val="Times New Roman"/>
        <family val="1"/>
      </rPr>
      <t xml:space="preserve"> (</t>
    </r>
    <r>
      <rPr>
        <sz val="12"/>
        <color indexed="16"/>
        <rFont val="Times New Roman"/>
        <family val="1"/>
      </rPr>
      <t>Tiếng Nhật, Tiếng Anh</t>
    </r>
    <r>
      <rPr>
        <sz val="12"/>
        <color indexed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sz val="12"/>
        <color indexed="53"/>
        <rFont val="Times New Roman"/>
        <family val="1"/>
      </rPr>
      <t>Japanese, English</t>
    </r>
    <r>
      <rPr>
        <sz val="12"/>
        <rFont val="Times New Roman"/>
        <family val="1"/>
      </rPr>
      <t xml:space="preserve">)
E-mail: hachiya@imtc.vn
Phone: 093.424.8018
Người phụ trách / </t>
    </r>
    <r>
      <rPr>
        <sz val="12"/>
        <color indexed="53"/>
        <rFont val="Times New Roman"/>
        <family val="1"/>
      </rPr>
      <t>in charge</t>
    </r>
    <r>
      <rPr>
        <sz val="12"/>
        <color indexed="53"/>
        <rFont val="Times New Roman"/>
        <family val="1"/>
      </rPr>
      <t xml:space="preserve"> </t>
    </r>
    <r>
      <rPr>
        <sz val="12"/>
        <rFont val="Times New Roman"/>
        <family val="1"/>
      </rPr>
      <t>: Nguyễn Ngọc Bích</t>
    </r>
    <r>
      <rPr>
        <sz val="12"/>
        <color indexed="16"/>
        <rFont val="Times New Roman"/>
        <family val="1"/>
      </rPr>
      <t xml:space="preserve"> (Tiếng Anh, Tiếng Việt </t>
    </r>
    <r>
      <rPr>
        <sz val="12"/>
        <rFont val="Times New Roman"/>
        <family val="1"/>
      </rPr>
      <t xml:space="preserve">- </t>
    </r>
    <r>
      <rPr>
        <sz val="12"/>
        <color indexed="53"/>
        <rFont val="Times New Roman"/>
        <family val="1"/>
      </rPr>
      <t>English, Vietnamese</t>
    </r>
    <r>
      <rPr>
        <sz val="12"/>
        <rFont val="Times New Roman"/>
        <family val="1"/>
      </rPr>
      <t>)
E-mail: bichnn@imtc.vn
Phone: 098.476.5307</t>
    </r>
  </si>
  <si>
    <r>
      <t xml:space="preserve">Địa chỉ/ </t>
    </r>
    <r>
      <rPr>
        <sz val="12"/>
        <color indexed="53"/>
        <rFont val="Times New Roman"/>
        <family val="1"/>
      </rPr>
      <t>Address</t>
    </r>
    <r>
      <rPr>
        <sz val="12"/>
        <rFont val="Times New Roman"/>
        <family val="1"/>
      </rPr>
      <t xml:space="preserve"> :  Phòng 105,  Tòa nhà 586, Số 2 Nguyễn Thiện Thuật, Phường 24, Bình Thạnh, HCM
Web                  : www.imtc.vn
ĐT/ </t>
    </r>
    <r>
      <rPr>
        <sz val="12"/>
        <color indexed="53"/>
        <rFont val="Times New Roman"/>
        <family val="1"/>
      </rPr>
      <t>Tel</t>
    </r>
    <r>
      <rPr>
        <sz val="12"/>
        <rFont val="Times New Roman"/>
        <family val="1"/>
      </rPr>
      <t xml:space="preserve">            : 028.35511900
Người phụ trách /</t>
    </r>
    <r>
      <rPr>
        <sz val="12"/>
        <color indexed="10"/>
        <rFont val="Times New Roman"/>
        <family val="1"/>
      </rPr>
      <t xml:space="preserve"> </t>
    </r>
    <r>
      <rPr>
        <sz val="12"/>
        <color indexed="53"/>
        <rFont val="Times New Roman"/>
        <family val="1"/>
      </rPr>
      <t>in charge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: </t>
    </r>
    <r>
      <rPr>
        <b/>
        <sz val="12"/>
        <color indexed="16"/>
        <rFont val="Times New Roman"/>
        <family val="1"/>
      </rPr>
      <t>Kenji Hachiya</t>
    </r>
    <r>
      <rPr>
        <sz val="12"/>
        <rFont val="Times New Roman"/>
        <family val="1"/>
      </rPr>
      <t xml:space="preserve"> (</t>
    </r>
    <r>
      <rPr>
        <sz val="12"/>
        <color indexed="16"/>
        <rFont val="Times New Roman"/>
        <family val="1"/>
      </rPr>
      <t>Tiếng Nhật, Tiếng Anh</t>
    </r>
    <r>
      <rPr>
        <sz val="12"/>
        <rFont val="Times New Roman"/>
        <family val="1"/>
      </rPr>
      <t xml:space="preserve"> - </t>
    </r>
    <r>
      <rPr>
        <sz val="12"/>
        <color indexed="53"/>
        <rFont val="Times New Roman"/>
        <family val="1"/>
      </rPr>
      <t>Japanese, English</t>
    </r>
    <r>
      <rPr>
        <sz val="12"/>
        <rFont val="Times New Roman"/>
        <family val="1"/>
      </rPr>
      <t>)
E-mail: hachiya@imtc.vn
Phone: 093.424.8018
Người phụ trách /</t>
    </r>
    <r>
      <rPr>
        <sz val="12"/>
        <color indexed="53"/>
        <rFont val="Times New Roman"/>
        <family val="1"/>
      </rPr>
      <t xml:space="preserve"> in charge </t>
    </r>
    <r>
      <rPr>
        <sz val="12"/>
        <rFont val="Times New Roman"/>
        <family val="1"/>
      </rPr>
      <t>: Hoàng Ngọc Hồng Trang (</t>
    </r>
    <r>
      <rPr>
        <sz val="12"/>
        <color indexed="16"/>
        <rFont val="Times New Roman"/>
        <family val="1"/>
      </rPr>
      <t>Tiếng Anh, Tiếng Việt</t>
    </r>
    <r>
      <rPr>
        <sz val="12"/>
        <rFont val="Times New Roman"/>
        <family val="1"/>
      </rPr>
      <t xml:space="preserve"> - </t>
    </r>
    <r>
      <rPr>
        <sz val="12"/>
        <color indexed="53"/>
        <rFont val="Times New Roman"/>
        <family val="1"/>
      </rPr>
      <t>English, Vietnamese</t>
    </r>
    <r>
      <rPr>
        <sz val="12"/>
        <rFont val="Times New Roman"/>
        <family val="1"/>
      </rPr>
      <t>)
E-mail: tranghh@imtc.vn
Phone: 090.260.7626</t>
    </r>
  </si>
  <si>
    <t>Hội thảo được tổ chức tại khách sạn ở Hà Nội (địa chỉ cụ thể sẽ được thông báo trước ngày hội thảo)</t>
  </si>
  <si>
    <t>Hội thảo được tổ chức tại khách sạn ở Hải Phòng (địa chỉ cụ thể sẽ được thông báo trước ngày hội thảo)</t>
  </si>
  <si>
    <t>Hội thảo được tổ chức tại khách sạn ở Đà Nẵng (địa chỉ cụ thể sẽ được thông báo trước ngày hội thảo)</t>
  </si>
  <si>
    <t>Hội thảo được tổ chức tại khách sạn ở Hồ Chí Minh (địa chỉ cụ thể sẽ được thông báo trước ngày hội thảo)</t>
  </si>
  <si>
    <t>Seminar will be held in hotel in Hanoi (specific address will be informed before the Seminar date)</t>
  </si>
  <si>
    <t>Seminar will be held in hotel in Hai phong (specific address will be informed before the Seminar date)</t>
  </si>
  <si>
    <t>Seminar will be held in hotel in Da Nang (specific address will be informed before the Seminar date)</t>
  </si>
  <si>
    <t>Seminar will be held in hotel in Ho Chi Minh (specific address will be informed before the Seminar date)</t>
  </si>
  <si>
    <t>会場はハノイ市内のホテル相当となります（お申し込み後にご案内申し上げます）</t>
  </si>
  <si>
    <t>会場はハイフォン市内のホテル相当となります（お申し込み後にご案内申し上げます）</t>
  </si>
  <si>
    <t>会場はダナン市内のホテル相当となります（お申し込み後にご案内申し上げます）</t>
  </si>
  <si>
    <t>会場はホーチミン市内のホテル相当となります（お申し込み後にご案内申し上げます）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</si>
</sst>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\&quot;#,##0;&quot;\&quot;\-#,##0"/>
    <numFmt numFmtId="169" formatCode="&quot;\&quot;#,##0;[Red]&quot;\&quot;\-#,##0"/>
    <numFmt numFmtId="170" formatCode="&quot;\&quot;#,##0.00;&quot;\&quot;\-#,##0.00"/>
    <numFmt numFmtId="171" formatCode="&quot;\&quot;#,##0.00;[Red]&quot;\&quot;\-#,##0.00"/>
    <numFmt numFmtId="172" formatCode="_ &quot;\&quot;* #,##0_ ;_ &quot;\&quot;* \-#,##0_ ;_ &quot;\&quot;* &quot;-&quot;_ ;_ @_ "/>
    <numFmt numFmtId="173" formatCode="_ * #,##0_ ;_ * \-#,##0_ ;_ * &quot;-&quot;_ ;_ @_ "/>
    <numFmt numFmtId="174" formatCode="_ &quot;\&quot;* #,##0.00_ ;_ &quot;\&quot;* \-#,##0.00_ ;_ &quot;\&quot;* &quot;-&quot;??_ ;_ @_ "/>
    <numFmt numFmtId="175" formatCode="_ * #,##0.00_ ;_ * \-#,##0.00_ ;_ * &quot;-&quot;??_ ;_ 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[$-409]dddd\,\ mmmm\ dd\,\ yyyy"/>
    <numFmt numFmtId="183" formatCode="_(* #,##0_);_(* \(#,##0\);_(* \-??_);_(@_)"/>
    <numFmt numFmtId="184" formatCode="[$-409]dddd\,\ mmmm\ d\,\ yyyy"/>
    <numFmt numFmtId="185" formatCode="[$-409]h:mm:ss\ AM/PM"/>
  </numFmts>
  <fonts count="114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8"/>
      <color indexed="58"/>
      <name val="Times New Roman"/>
      <family val="1"/>
    </font>
    <font>
      <b/>
      <i/>
      <sz val="18"/>
      <color indexed="53"/>
      <name val="Times New Roman"/>
      <family val="1"/>
    </font>
    <font>
      <b/>
      <i/>
      <sz val="18"/>
      <color indexed="18"/>
      <name val="ＭＳ Ｐゴシック"/>
      <family val="2"/>
    </font>
    <font>
      <b/>
      <i/>
      <sz val="14"/>
      <color indexed="17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53"/>
      <name val="ＭＳ Ｐ明朝"/>
      <family val="1"/>
    </font>
    <font>
      <b/>
      <sz val="16"/>
      <color indexed="53"/>
      <name val="Times New Roman"/>
      <family val="1"/>
    </font>
    <font>
      <b/>
      <sz val="16"/>
      <color indexed="18"/>
      <name val="Times New Roman"/>
      <family val="1"/>
    </font>
    <font>
      <b/>
      <sz val="16"/>
      <color indexed="18"/>
      <name val="ＭＳ Ｐゴシック"/>
      <family val="2"/>
    </font>
    <font>
      <b/>
      <i/>
      <sz val="16"/>
      <color indexed="17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53"/>
      <name val="ＭＳ Ｐ明朝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b/>
      <sz val="12"/>
      <color indexed="58"/>
      <name val="ＭＳ Ｐ明朝"/>
      <family val="1"/>
    </font>
    <font>
      <b/>
      <sz val="12"/>
      <name val="ＭＳ Ｐ明朝"/>
      <family val="1"/>
    </font>
    <font>
      <b/>
      <sz val="12"/>
      <color indexed="53"/>
      <name val="ＭＳ Ｐ明朝"/>
      <family val="1"/>
    </font>
    <font>
      <b/>
      <sz val="12"/>
      <color indexed="58"/>
      <name val="Times New Roman"/>
      <family val="1"/>
    </font>
    <font>
      <b/>
      <sz val="12"/>
      <name val="Times New Roman"/>
      <family val="1"/>
    </font>
    <font>
      <sz val="10"/>
      <color indexed="58"/>
      <name val="ＭＳ Ｐ明朝"/>
      <family val="1"/>
    </font>
    <font>
      <sz val="10"/>
      <color indexed="53"/>
      <name val="ＭＳ Ｐ明朝"/>
      <family val="1"/>
    </font>
    <font>
      <sz val="10"/>
      <name val="ＭＳ Ｐ明朝"/>
      <family val="1"/>
    </font>
    <font>
      <sz val="10"/>
      <color indexed="58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5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58"/>
      <name val="Times New Roman"/>
      <family val="1"/>
    </font>
    <font>
      <b/>
      <sz val="11"/>
      <name val="Times New Roman"/>
      <family val="1"/>
    </font>
    <font>
      <b/>
      <sz val="11"/>
      <color indexed="53"/>
      <name val="ＭＳ Ｐ明朝"/>
      <family val="1"/>
    </font>
    <font>
      <b/>
      <sz val="10"/>
      <name val="Times New Roman"/>
      <family val="1"/>
    </font>
    <font>
      <b/>
      <sz val="10"/>
      <color indexed="58"/>
      <name val="ＭＳ Ｐ明朝"/>
      <family val="1"/>
    </font>
    <font>
      <b/>
      <sz val="10"/>
      <name val="ＭＳ Ｐゴシック"/>
      <family val="2"/>
    </font>
    <font>
      <sz val="20"/>
      <name val="Times New Roman"/>
      <family val="1"/>
    </font>
    <font>
      <sz val="14"/>
      <name val="Times New Roman"/>
      <family val="1"/>
    </font>
    <font>
      <b/>
      <sz val="11"/>
      <color indexed="53"/>
      <name val="ＭＳ Ｐゴシック"/>
      <family val="2"/>
    </font>
    <font>
      <u val="single"/>
      <sz val="16"/>
      <color indexed="12"/>
      <name val="ＭＳ Ｐゴシック"/>
      <family val="2"/>
    </font>
    <font>
      <u val="single"/>
      <sz val="11"/>
      <color indexed="12"/>
      <name val="ＭＳ Ｐゴシック"/>
      <family val="2"/>
    </font>
    <font>
      <sz val="16"/>
      <name val="Times New Roman"/>
      <family val="1"/>
    </font>
    <font>
      <b/>
      <sz val="11"/>
      <color indexed="58"/>
      <name val="ＭＳ Ｐ明朝"/>
      <family val="1"/>
    </font>
    <font>
      <b/>
      <sz val="11"/>
      <name val="ＭＳ Ｐ明朝"/>
      <family val="1"/>
    </font>
    <font>
      <b/>
      <sz val="11"/>
      <color indexed="53"/>
      <name val="Times New Roman"/>
      <family val="1"/>
    </font>
    <font>
      <u val="single"/>
      <sz val="12"/>
      <color indexed="12"/>
      <name val="ＭＳ Ｐゴシック"/>
      <family val="2"/>
    </font>
    <font>
      <b/>
      <sz val="10"/>
      <color indexed="53"/>
      <name val="Times New Roman"/>
      <family val="1"/>
    </font>
    <font>
      <b/>
      <sz val="14"/>
      <color indexed="16"/>
      <name val="ＭＳ Ｐ明朝"/>
      <family val="1"/>
    </font>
    <font>
      <b/>
      <sz val="11"/>
      <color indexed="16"/>
      <name val="Times New Roman"/>
      <family val="1"/>
    </font>
    <font>
      <b/>
      <sz val="11"/>
      <color indexed="59"/>
      <name val="Times New Roman"/>
      <family val="1"/>
    </font>
    <font>
      <b/>
      <sz val="11"/>
      <color indexed="10"/>
      <name val="Times New Roman"/>
      <family val="1"/>
    </font>
    <font>
      <b/>
      <sz val="11"/>
      <name val="ＭＳ Ｐゴシック"/>
      <family val="2"/>
    </font>
    <font>
      <sz val="11"/>
      <name val="MS PGothic"/>
      <family val="2"/>
    </font>
    <font>
      <b/>
      <sz val="14"/>
      <color indexed="10"/>
      <name val="ＭＳ Ｐゴシック"/>
      <family val="2"/>
    </font>
    <font>
      <sz val="12"/>
      <color indexed="53"/>
      <name val="Times New Roman"/>
      <family val="1"/>
    </font>
    <font>
      <sz val="12"/>
      <color indexed="16"/>
      <name val="Times New Roman"/>
      <family val="1"/>
    </font>
    <font>
      <sz val="11"/>
      <name val="ＭＳ Ｐ明朝"/>
      <family val="1"/>
    </font>
    <font>
      <sz val="8"/>
      <name val="Arial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sz val="10"/>
      <name val="VNI-Times"/>
      <family val="0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name val=".VnArial"/>
      <family val="2"/>
    </font>
    <font>
      <sz val="6"/>
      <name val="ＭＳ Ｐゴシック"/>
      <family val="2"/>
    </font>
    <font>
      <i/>
      <sz val="10"/>
      <name val="Times New Roman"/>
      <family val="1"/>
    </font>
    <font>
      <sz val="6"/>
      <name val="MS Gothic"/>
      <family val="3"/>
    </font>
    <font>
      <b/>
      <sz val="11"/>
      <color indexed="53"/>
      <name val="MS PMincho"/>
      <family val="1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52"/>
      <name val="ＭＳ Ｐゴシック"/>
      <family val="2"/>
    </font>
    <font>
      <b/>
      <sz val="11"/>
      <color indexed="9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color indexed="62"/>
      <name val="ＭＳ Ｐゴシック"/>
      <family val="2"/>
    </font>
    <font>
      <sz val="11"/>
      <color indexed="52"/>
      <name val="ＭＳ Ｐゴシック"/>
      <family val="2"/>
    </font>
    <font>
      <sz val="11"/>
      <color indexed="60"/>
      <name val="ＭＳ Ｐゴシック"/>
      <family val="2"/>
    </font>
    <font>
      <b/>
      <sz val="11"/>
      <color indexed="63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8"/>
      <name val="ＭＳ Ｐゴシック"/>
      <family val="2"/>
    </font>
    <font>
      <sz val="11"/>
      <color indexed="10"/>
      <name val="ＭＳ Ｐゴシック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ＭＳ Ｐゴシック"/>
      <family val="2"/>
    </font>
    <font>
      <sz val="11"/>
      <color theme="0"/>
      <name val="ＭＳ Ｐゴシック"/>
      <family val="2"/>
    </font>
    <font>
      <sz val="11"/>
      <color rgb="FF9C0006"/>
      <name val="ＭＳ Ｐゴシック"/>
      <family val="2"/>
    </font>
    <font>
      <b/>
      <sz val="11"/>
      <color rgb="FFFA7D00"/>
      <name val="ＭＳ Ｐゴシック"/>
      <family val="2"/>
    </font>
    <font>
      <b/>
      <sz val="11"/>
      <color theme="0"/>
      <name val="ＭＳ Ｐゴシック"/>
      <family val="2"/>
    </font>
    <font>
      <i/>
      <sz val="11"/>
      <color rgb="FF7F7F7F"/>
      <name val="ＭＳ Ｐゴシック"/>
      <family val="2"/>
    </font>
    <font>
      <sz val="11"/>
      <color rgb="FF006100"/>
      <name val="ＭＳ Ｐゴシック"/>
      <family val="2"/>
    </font>
    <font>
      <b/>
      <sz val="15"/>
      <color theme="3"/>
      <name val="ＭＳ Ｐゴシック"/>
      <family val="2"/>
    </font>
    <font>
      <b/>
      <sz val="13"/>
      <color theme="3"/>
      <name val="ＭＳ Ｐゴシック"/>
      <family val="2"/>
    </font>
    <font>
      <b/>
      <sz val="11"/>
      <color theme="3"/>
      <name val="ＭＳ Ｐゴシック"/>
      <family val="2"/>
    </font>
    <font>
      <sz val="11"/>
      <color rgb="FF3F3F76"/>
      <name val="ＭＳ Ｐゴシック"/>
      <family val="2"/>
    </font>
    <font>
      <sz val="11"/>
      <color rgb="FFFA7D00"/>
      <name val="ＭＳ Ｐゴシック"/>
      <family val="2"/>
    </font>
    <font>
      <sz val="11"/>
      <color rgb="FF9C6500"/>
      <name val="ＭＳ Ｐゴシック"/>
      <family val="2"/>
    </font>
    <font>
      <b/>
      <sz val="11"/>
      <color rgb="FF3F3F3F"/>
      <name val="ＭＳ Ｐゴシック"/>
      <family val="2"/>
    </font>
    <font>
      <b/>
      <sz val="18"/>
      <color theme="3"/>
      <name val="ＭＳ Ｐゴシック"/>
      <family val="2"/>
    </font>
    <font>
      <b/>
      <sz val="11"/>
      <color theme="1"/>
      <name val="ＭＳ Ｐゴシック"/>
      <family val="2"/>
    </font>
    <font>
      <sz val="11"/>
      <color rgb="FFFF0000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/>
      <right style="thin">
        <color indexed="63"/>
      </right>
      <top/>
      <bottom/>
    </border>
    <border>
      <left style="thin">
        <color indexed="63"/>
      </left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/>
    </border>
    <border>
      <left style="thin"/>
      <right style="thin"/>
      <top style="thin">
        <color indexed="63"/>
      </top>
      <bottom/>
    </border>
    <border>
      <left style="thin"/>
      <right/>
      <top style="thin">
        <color indexed="63"/>
      </top>
      <bottom/>
    </border>
    <border>
      <left style="thin"/>
      <right style="thin">
        <color indexed="63"/>
      </right>
      <top style="thin">
        <color indexed="63"/>
      </top>
      <bottom/>
    </border>
    <border>
      <left style="thin"/>
      <right style="thin"/>
      <top/>
      <bottom/>
    </border>
    <border>
      <left style="thin">
        <color indexed="63"/>
      </left>
      <right/>
      <top/>
      <bottom style="thin"/>
    </border>
    <border>
      <left/>
      <right style="thin">
        <color indexed="63"/>
      </right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73" fillId="0" borderId="0">
      <alignment/>
      <protection/>
    </xf>
    <xf numFmtId="0" fontId="7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0" fontId="32" fillId="33" borderId="1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8" fillId="33" borderId="1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vertical="center" wrapText="1"/>
    </xf>
    <xf numFmtId="0" fontId="36" fillId="34" borderId="0" xfId="0" applyFont="1" applyFill="1" applyBorder="1" applyAlignment="1">
      <alignment vertical="center" wrapText="1"/>
    </xf>
    <xf numFmtId="0" fontId="36" fillId="34" borderId="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36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6" fillId="34" borderId="14" xfId="0" applyFont="1" applyFill="1" applyBorder="1" applyAlignment="1">
      <alignment vertical="center"/>
    </xf>
    <xf numFmtId="0" fontId="36" fillId="34" borderId="0" xfId="0" applyFont="1" applyFill="1" applyBorder="1" applyAlignment="1">
      <alignment vertical="center"/>
    </xf>
    <xf numFmtId="0" fontId="35" fillId="34" borderId="0" xfId="0" applyFont="1" applyFill="1" applyBorder="1" applyAlignment="1">
      <alignment horizontal="left" vertical="center"/>
    </xf>
    <xf numFmtId="0" fontId="36" fillId="34" borderId="15" xfId="0" applyFont="1" applyFill="1" applyBorder="1" applyAlignment="1">
      <alignment horizontal="left" vertical="center"/>
    </xf>
    <xf numFmtId="0" fontId="36" fillId="33" borderId="11" xfId="0" applyFont="1" applyFill="1" applyBorder="1" applyAlignment="1">
      <alignment horizontal="left" vertical="center"/>
    </xf>
    <xf numFmtId="0" fontId="36" fillId="34" borderId="16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vertical="center"/>
    </xf>
    <xf numFmtId="0" fontId="36" fillId="34" borderId="17" xfId="0" applyFont="1" applyFill="1" applyBorder="1" applyAlignment="1">
      <alignment vertical="center" wrapText="1"/>
    </xf>
    <xf numFmtId="0" fontId="36" fillId="34" borderId="16" xfId="0" applyFont="1" applyFill="1" applyBorder="1" applyAlignment="1">
      <alignment vertical="center" wrapText="1"/>
    </xf>
    <xf numFmtId="0" fontId="35" fillId="34" borderId="17" xfId="0" applyFont="1" applyFill="1" applyBorder="1" applyAlignment="1">
      <alignment horizontal="left" vertical="center"/>
    </xf>
    <xf numFmtId="0" fontId="36" fillId="34" borderId="18" xfId="0" applyFont="1" applyFill="1" applyBorder="1" applyAlignment="1">
      <alignment horizontal="left" vertical="center"/>
    </xf>
    <xf numFmtId="0" fontId="36" fillId="33" borderId="12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6" fillId="33" borderId="0" xfId="0" applyFont="1" applyFill="1" applyBorder="1" applyAlignment="1">
      <alignment horizontal="left" vertical="center" wrapText="1"/>
    </xf>
    <xf numFmtId="0" fontId="36" fillId="33" borderId="11" xfId="0" applyFont="1" applyFill="1" applyBorder="1" applyAlignment="1">
      <alignment horizontal="left" vertical="center" wrapText="1"/>
    </xf>
    <xf numFmtId="1" fontId="35" fillId="33" borderId="12" xfId="0" applyNumberFormat="1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7" fillId="33" borderId="0" xfId="0" applyFont="1" applyFill="1" applyAlignment="1">
      <alignment vertical="center"/>
    </xf>
    <xf numFmtId="0" fontId="58" fillId="0" borderId="0" xfId="0" applyFont="1" applyAlignment="1">
      <alignment/>
    </xf>
    <xf numFmtId="0" fontId="18" fillId="35" borderId="22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28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81" fontId="2" fillId="33" borderId="22" xfId="42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8" fillId="33" borderId="22" xfId="0" applyFont="1" applyFill="1" applyBorder="1" applyAlignment="1">
      <alignment vertical="center"/>
    </xf>
    <xf numFmtId="181" fontId="36" fillId="33" borderId="22" xfId="42" applyNumberFormat="1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183" fontId="0" fillId="0" borderId="0" xfId="42" applyNumberFormat="1" applyFont="1" applyAlignment="1">
      <alignment/>
    </xf>
    <xf numFmtId="0" fontId="2" fillId="0" borderId="0" xfId="58" applyFont="1">
      <alignment/>
      <protection/>
    </xf>
    <xf numFmtId="0" fontId="36" fillId="36" borderId="22" xfId="57" applyFont="1" applyFill="1" applyBorder="1" applyAlignment="1" applyProtection="1">
      <alignment horizontal="center"/>
      <protection hidden="1"/>
    </xf>
    <xf numFmtId="0" fontId="36" fillId="37" borderId="22" xfId="57" applyFont="1" applyFill="1" applyBorder="1" applyAlignment="1" applyProtection="1">
      <alignment horizontal="center"/>
      <protection hidden="1"/>
    </xf>
    <xf numFmtId="0" fontId="36" fillId="38" borderId="22" xfId="57" applyFont="1" applyFill="1" applyBorder="1" applyAlignment="1" applyProtection="1">
      <alignment horizontal="center"/>
      <protection hidden="1"/>
    </xf>
    <xf numFmtId="183" fontId="0" fillId="0" borderId="0" xfId="42" applyNumberFormat="1" applyFont="1" applyAlignment="1">
      <alignment horizontal="left"/>
    </xf>
    <xf numFmtId="0" fontId="71" fillId="39" borderId="22" xfId="57" applyFont="1" applyFill="1" applyBorder="1" applyAlignment="1" applyProtection="1">
      <alignment horizontal="center"/>
      <protection hidden="1"/>
    </xf>
    <xf numFmtId="0" fontId="36" fillId="40" borderId="22" xfId="57" applyFont="1" applyFill="1" applyBorder="1" applyAlignment="1" applyProtection="1">
      <alignment horizontal="center"/>
      <protection hidden="1"/>
    </xf>
    <xf numFmtId="0" fontId="72" fillId="36" borderId="22" xfId="57" applyFont="1" applyFill="1" applyBorder="1" applyProtection="1">
      <alignment/>
      <protection hidden="1"/>
    </xf>
    <xf numFmtId="0" fontId="72" fillId="37" borderId="22" xfId="57" applyFont="1" applyFill="1" applyBorder="1" applyProtection="1">
      <alignment/>
      <protection hidden="1"/>
    </xf>
    <xf numFmtId="0" fontId="72" fillId="38" borderId="22" xfId="57" applyFont="1" applyFill="1" applyBorder="1" applyProtection="1">
      <alignment/>
      <protection hidden="1"/>
    </xf>
    <xf numFmtId="183" fontId="0" fillId="0" borderId="0" xfId="42" applyNumberFormat="1" applyAlignment="1">
      <alignment/>
    </xf>
    <xf numFmtId="0" fontId="2" fillId="39" borderId="22" xfId="57" applyFont="1" applyFill="1" applyBorder="1" applyProtection="1">
      <alignment/>
      <protection hidden="1"/>
    </xf>
    <xf numFmtId="0" fontId="72" fillId="40" borderId="22" xfId="57" applyFont="1" applyFill="1" applyBorder="1" applyProtection="1">
      <alignment/>
      <protection hidden="1"/>
    </xf>
    <xf numFmtId="183" fontId="0" fillId="0" borderId="22" xfId="42" applyNumberFormat="1" applyBorder="1" applyAlignment="1">
      <alignment/>
    </xf>
    <xf numFmtId="0" fontId="72" fillId="36" borderId="22" xfId="56" applyFont="1" applyFill="1" applyBorder="1" applyAlignment="1" applyProtection="1">
      <alignment horizontal="center"/>
      <protection hidden="1"/>
    </xf>
    <xf numFmtId="0" fontId="72" fillId="37" borderId="22" xfId="56" applyFont="1" applyFill="1" applyBorder="1" applyAlignment="1" applyProtection="1">
      <alignment horizontal="center"/>
      <protection hidden="1"/>
    </xf>
    <xf numFmtId="0" fontId="72" fillId="38" borderId="22" xfId="56" applyFont="1" applyFill="1" applyBorder="1" applyAlignment="1" applyProtection="1">
      <alignment horizontal="center"/>
      <protection hidden="1"/>
    </xf>
    <xf numFmtId="0" fontId="72" fillId="40" borderId="22" xfId="56" applyFont="1" applyFill="1" applyBorder="1" applyAlignment="1" applyProtection="1">
      <alignment horizontal="center"/>
      <protection hidden="1"/>
    </xf>
    <xf numFmtId="0" fontId="72" fillId="36" borderId="22" xfId="57" applyFont="1" applyFill="1" applyBorder="1" applyAlignment="1" applyProtection="1">
      <alignment horizontal="center"/>
      <protection hidden="1"/>
    </xf>
    <xf numFmtId="0" fontId="72" fillId="37" borderId="22" xfId="57" applyFont="1" applyFill="1" applyBorder="1" applyAlignment="1" applyProtection="1">
      <alignment horizontal="center"/>
      <protection hidden="1"/>
    </xf>
    <xf numFmtId="0" fontId="72" fillId="38" borderId="22" xfId="57" applyFont="1" applyFill="1" applyBorder="1" applyAlignment="1" applyProtection="1">
      <alignment horizontal="center"/>
      <protection hidden="1"/>
    </xf>
    <xf numFmtId="0" fontId="72" fillId="40" borderId="22" xfId="57" applyFont="1" applyFill="1" applyBorder="1" applyAlignment="1" applyProtection="1">
      <alignment horizontal="center"/>
      <protection hidden="1"/>
    </xf>
    <xf numFmtId="0" fontId="2" fillId="0" borderId="0" xfId="57" applyFont="1" applyProtection="1">
      <alignment/>
      <protection hidden="1"/>
    </xf>
    <xf numFmtId="0" fontId="72" fillId="0" borderId="0" xfId="57" applyFont="1" applyProtection="1">
      <alignment/>
      <protection hidden="1"/>
    </xf>
    <xf numFmtId="49" fontId="2" fillId="0" borderId="0" xfId="42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58" fillId="0" borderId="22" xfId="0" applyFont="1" applyBorder="1" applyAlignment="1">
      <alignment wrapText="1"/>
    </xf>
    <xf numFmtId="181" fontId="2" fillId="33" borderId="22" xfId="0" applyNumberFormat="1" applyFont="1" applyFill="1" applyBorder="1" applyAlignment="1">
      <alignment vertical="center"/>
    </xf>
    <xf numFmtId="9" fontId="2" fillId="33" borderId="22" xfId="0" applyNumberFormat="1" applyFont="1" applyFill="1" applyBorder="1" applyAlignment="1">
      <alignment vertical="center"/>
    </xf>
    <xf numFmtId="49" fontId="2" fillId="34" borderId="17" xfId="0" applyNumberFormat="1" applyFont="1" applyFill="1" applyBorder="1" applyAlignment="1">
      <alignment vertical="center" wrapText="1"/>
    </xf>
    <xf numFmtId="49" fontId="2" fillId="34" borderId="18" xfId="0" applyNumberFormat="1" applyFont="1" applyFill="1" applyBorder="1" applyAlignment="1">
      <alignment vertical="center" wrapText="1"/>
    </xf>
    <xf numFmtId="0" fontId="75" fillId="33" borderId="0" xfId="0" applyFont="1" applyFill="1" applyAlignment="1">
      <alignment/>
    </xf>
    <xf numFmtId="0" fontId="49" fillId="34" borderId="0" xfId="0" applyFont="1" applyFill="1" applyBorder="1" applyAlignment="1">
      <alignment horizontal="left" vertical="center"/>
    </xf>
    <xf numFmtId="0" fontId="49" fillId="34" borderId="17" xfId="0" applyFont="1" applyFill="1" applyBorder="1" applyAlignment="1">
      <alignment horizontal="left" vertical="center"/>
    </xf>
    <xf numFmtId="0" fontId="35" fillId="33" borderId="11" xfId="0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3" fillId="38" borderId="23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3" fillId="38" borderId="26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/>
    </xf>
    <xf numFmtId="0" fontId="12" fillId="38" borderId="14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/>
    </xf>
    <xf numFmtId="0" fontId="13" fillId="38" borderId="28" xfId="0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/>
    </xf>
    <xf numFmtId="0" fontId="14" fillId="38" borderId="29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9" fillId="35" borderId="30" xfId="0" applyNumberFormat="1" applyFont="1" applyFill="1" applyBorder="1" applyAlignment="1">
      <alignment horizontal="center" vertical="center" shrinkToFit="1"/>
    </xf>
    <xf numFmtId="0" fontId="29" fillId="35" borderId="31" xfId="0" applyNumberFormat="1" applyFont="1" applyFill="1" applyBorder="1" applyAlignment="1">
      <alignment horizontal="center" vertical="center" shrinkToFit="1"/>
    </xf>
    <xf numFmtId="0" fontId="29" fillId="35" borderId="32" xfId="0" applyNumberFormat="1" applyFont="1" applyFill="1" applyBorder="1" applyAlignment="1">
      <alignment horizontal="center" vertical="center" shrinkToFit="1"/>
    </xf>
    <xf numFmtId="0" fontId="29" fillId="35" borderId="16" xfId="0" applyNumberFormat="1" applyFont="1" applyFill="1" applyBorder="1" applyAlignment="1">
      <alignment horizontal="center" vertical="center" shrinkToFit="1"/>
    </xf>
    <xf numFmtId="0" fontId="29" fillId="35" borderId="17" xfId="0" applyNumberFormat="1" applyFont="1" applyFill="1" applyBorder="1" applyAlignment="1">
      <alignment horizontal="center" vertical="center" shrinkToFit="1"/>
    </xf>
    <xf numFmtId="0" fontId="29" fillId="35" borderId="18" xfId="0" applyNumberFormat="1" applyFont="1" applyFill="1" applyBorder="1" applyAlignment="1">
      <alignment horizontal="center" vertical="center" shrinkToFit="1"/>
    </xf>
    <xf numFmtId="0" fontId="30" fillId="41" borderId="22" xfId="0" applyFont="1" applyFill="1" applyBorder="1" applyAlignment="1">
      <alignment horizontal="center" vertical="center"/>
    </xf>
    <xf numFmtId="0" fontId="35" fillId="42" borderId="22" xfId="0" applyFont="1" applyFill="1" applyBorder="1" applyAlignment="1">
      <alignment horizontal="left" vertical="center" wrapText="1"/>
    </xf>
    <xf numFmtId="0" fontId="36" fillId="42" borderId="22" xfId="0" applyFont="1" applyFill="1" applyBorder="1" applyAlignment="1">
      <alignment horizontal="left" vertical="center" wrapText="1"/>
    </xf>
    <xf numFmtId="0" fontId="38" fillId="41" borderId="33" xfId="0" applyFont="1" applyFill="1" applyBorder="1" applyAlignment="1">
      <alignment horizontal="left" vertical="center" wrapText="1" shrinkToFit="1"/>
    </xf>
    <xf numFmtId="0" fontId="40" fillId="41" borderId="34" xfId="0" applyFont="1" applyFill="1" applyBorder="1" applyAlignment="1">
      <alignment wrapText="1"/>
    </xf>
    <xf numFmtId="0" fontId="40" fillId="41" borderId="35" xfId="0" applyFont="1" applyFill="1" applyBorder="1" applyAlignment="1">
      <alignment wrapText="1"/>
    </xf>
    <xf numFmtId="49" fontId="41" fillId="34" borderId="30" xfId="0" applyNumberFormat="1" applyFont="1" applyFill="1" applyBorder="1" applyAlignment="1">
      <alignment horizontal="left" vertical="center" wrapText="1"/>
    </xf>
    <xf numFmtId="49" fontId="41" fillId="34" borderId="31" xfId="0" applyNumberFormat="1" applyFont="1" applyFill="1" applyBorder="1" applyAlignment="1">
      <alignment horizontal="left" vertical="center" wrapText="1"/>
    </xf>
    <xf numFmtId="49" fontId="41" fillId="34" borderId="32" xfId="0" applyNumberFormat="1" applyFont="1" applyFill="1" applyBorder="1" applyAlignment="1">
      <alignment horizontal="left" vertical="center" wrapText="1"/>
    </xf>
    <xf numFmtId="49" fontId="41" fillId="34" borderId="16" xfId="0" applyNumberFormat="1" applyFont="1" applyFill="1" applyBorder="1" applyAlignment="1">
      <alignment horizontal="left" vertical="center" wrapText="1"/>
    </xf>
    <xf numFmtId="49" fontId="41" fillId="34" borderId="17" xfId="0" applyNumberFormat="1" applyFont="1" applyFill="1" applyBorder="1" applyAlignment="1">
      <alignment horizontal="left" vertical="center" wrapText="1"/>
    </xf>
    <xf numFmtId="49" fontId="41" fillId="34" borderId="18" xfId="0" applyNumberFormat="1" applyFont="1" applyFill="1" applyBorder="1" applyAlignment="1">
      <alignment horizontal="left" vertical="center" wrapText="1"/>
    </xf>
    <xf numFmtId="0" fontId="36" fillId="42" borderId="30" xfId="0" applyFont="1" applyFill="1" applyBorder="1" applyAlignment="1">
      <alignment horizontal="left" vertical="center" wrapText="1"/>
    </xf>
    <xf numFmtId="0" fontId="36" fillId="42" borderId="31" xfId="0" applyFont="1" applyFill="1" applyBorder="1" applyAlignment="1">
      <alignment horizontal="left" vertical="center" wrapText="1"/>
    </xf>
    <xf numFmtId="0" fontId="36" fillId="42" borderId="32" xfId="0" applyFont="1" applyFill="1" applyBorder="1" applyAlignment="1">
      <alignment horizontal="left" vertical="center" wrapText="1"/>
    </xf>
    <xf numFmtId="0" fontId="36" fillId="42" borderId="16" xfId="0" applyFont="1" applyFill="1" applyBorder="1" applyAlignment="1">
      <alignment horizontal="left" vertical="center" wrapText="1"/>
    </xf>
    <xf numFmtId="0" fontId="36" fillId="42" borderId="17" xfId="0" applyFont="1" applyFill="1" applyBorder="1" applyAlignment="1">
      <alignment horizontal="left" vertical="center" wrapText="1"/>
    </xf>
    <xf numFmtId="0" fontId="36" fillId="42" borderId="18" xfId="0" applyFont="1" applyFill="1" applyBorder="1" applyAlignment="1">
      <alignment horizontal="left" vertical="center" wrapText="1"/>
    </xf>
    <xf numFmtId="0" fontId="36" fillId="41" borderId="33" xfId="0" applyFont="1" applyFill="1" applyBorder="1" applyAlignment="1">
      <alignment horizontal="left" vertical="center" shrinkToFit="1"/>
    </xf>
    <xf numFmtId="0" fontId="36" fillId="41" borderId="34" xfId="0" applyFont="1" applyFill="1" applyBorder="1" applyAlignment="1">
      <alignment horizontal="left" vertical="center" shrinkToFit="1"/>
    </xf>
    <xf numFmtId="0" fontId="36" fillId="41" borderId="35" xfId="0" applyFont="1" applyFill="1" applyBorder="1" applyAlignment="1">
      <alignment horizontal="left" vertical="center" shrinkToFit="1"/>
    </xf>
    <xf numFmtId="0" fontId="34" fillId="42" borderId="33" xfId="0" applyFont="1" applyFill="1" applyBorder="1" applyAlignment="1">
      <alignment horizontal="left" vertical="center" wrapText="1"/>
    </xf>
    <xf numFmtId="0" fontId="34" fillId="42" borderId="35" xfId="0" applyFont="1" applyFill="1" applyBorder="1" applyAlignment="1">
      <alignment horizontal="left" vertical="center" wrapText="1"/>
    </xf>
    <xf numFmtId="49" fontId="46" fillId="34" borderId="22" xfId="0" applyNumberFormat="1" applyFont="1" applyFill="1" applyBorder="1" applyAlignment="1">
      <alignment horizontal="center" vertical="center"/>
    </xf>
    <xf numFmtId="0" fontId="42" fillId="34" borderId="33" xfId="0" applyFont="1" applyFill="1" applyBorder="1" applyAlignment="1">
      <alignment horizontal="left" vertical="center" wrapText="1"/>
    </xf>
    <xf numFmtId="0" fontId="42" fillId="34" borderId="34" xfId="0" applyFont="1" applyFill="1" applyBorder="1" applyAlignment="1">
      <alignment horizontal="left" vertical="center" wrapText="1"/>
    </xf>
    <xf numFmtId="0" fontId="42" fillId="34" borderId="35" xfId="0" applyFont="1" applyFill="1" applyBorder="1" applyAlignment="1">
      <alignment horizontal="left" vertical="center" wrapText="1"/>
    </xf>
    <xf numFmtId="0" fontId="35" fillId="42" borderId="33" xfId="0" applyFont="1" applyFill="1" applyBorder="1" applyAlignment="1">
      <alignment horizontal="left" vertical="center" wrapText="1"/>
    </xf>
    <xf numFmtId="0" fontId="35" fillId="34" borderId="17" xfId="0" applyFont="1" applyFill="1" applyBorder="1" applyAlignment="1">
      <alignment horizontal="left" vertical="center" wrapText="1"/>
    </xf>
    <xf numFmtId="0" fontId="36" fillId="41" borderId="33" xfId="0" applyFont="1" applyFill="1" applyBorder="1" applyAlignment="1">
      <alignment horizontal="left" vertical="center"/>
    </xf>
    <xf numFmtId="0" fontId="36" fillId="41" borderId="34" xfId="0" applyFont="1" applyFill="1" applyBorder="1" applyAlignment="1">
      <alignment horizontal="left" vertical="center"/>
    </xf>
    <xf numFmtId="0" fontId="36" fillId="41" borderId="35" xfId="0" applyFont="1" applyFill="1" applyBorder="1" applyAlignment="1">
      <alignment horizontal="left" vertical="center"/>
    </xf>
    <xf numFmtId="0" fontId="36" fillId="42" borderId="22" xfId="0" applyFont="1" applyFill="1" applyBorder="1" applyAlignment="1">
      <alignment vertical="center" wrapText="1"/>
    </xf>
    <xf numFmtId="49" fontId="44" fillId="34" borderId="22" xfId="52" applyNumberFormat="1" applyFont="1" applyFill="1" applyBorder="1" applyAlignment="1" applyProtection="1">
      <alignment horizontal="left" vertical="center" wrapText="1"/>
      <protection/>
    </xf>
    <xf numFmtId="49" fontId="46" fillId="34" borderId="22" xfId="0" applyNumberFormat="1" applyFont="1" applyFill="1" applyBorder="1" applyAlignment="1">
      <alignment horizontal="left" vertical="center" wrapText="1"/>
    </xf>
    <xf numFmtId="0" fontId="46" fillId="34" borderId="22" xfId="0" applyFont="1" applyFill="1" applyBorder="1" applyAlignment="1">
      <alignment horizontal="left" vertical="center" wrapText="1"/>
    </xf>
    <xf numFmtId="49" fontId="46" fillId="34" borderId="22" xfId="0" applyNumberFormat="1" applyFont="1" applyFill="1" applyBorder="1" applyAlignment="1" quotePrefix="1">
      <alignment horizontal="left" vertical="center" wrapText="1"/>
    </xf>
    <xf numFmtId="0" fontId="36" fillId="42" borderId="33" xfId="0" applyFont="1" applyFill="1" applyBorder="1" applyAlignment="1">
      <alignment vertical="center" wrapText="1"/>
    </xf>
    <xf numFmtId="0" fontId="36" fillId="42" borderId="35" xfId="0" applyFont="1" applyFill="1" applyBorder="1" applyAlignment="1">
      <alignment vertical="center" wrapText="1"/>
    </xf>
    <xf numFmtId="0" fontId="36" fillId="41" borderId="14" xfId="0" applyFont="1" applyFill="1" applyBorder="1" applyAlignment="1">
      <alignment horizontal="left" vertical="center" wrapText="1"/>
    </xf>
    <xf numFmtId="0" fontId="36" fillId="41" borderId="0" xfId="0" applyFont="1" applyFill="1" applyBorder="1" applyAlignment="1">
      <alignment horizontal="left" vertical="center" wrapText="1"/>
    </xf>
    <xf numFmtId="0" fontId="36" fillId="41" borderId="15" xfId="0" applyFont="1" applyFill="1" applyBorder="1" applyAlignment="1">
      <alignment horizontal="left" vertical="center" wrapText="1"/>
    </xf>
    <xf numFmtId="0" fontId="35" fillId="42" borderId="36" xfId="0" applyFont="1" applyFill="1" applyBorder="1" applyAlignment="1">
      <alignment horizontal="center" vertical="center" wrapText="1"/>
    </xf>
    <xf numFmtId="0" fontId="35" fillId="42" borderId="37" xfId="0" applyFont="1" applyFill="1" applyBorder="1" applyAlignment="1">
      <alignment horizontal="center" vertical="center" wrapText="1"/>
    </xf>
    <xf numFmtId="0" fontId="35" fillId="42" borderId="30" xfId="0" applyFont="1" applyFill="1" applyBorder="1" applyAlignment="1">
      <alignment horizontal="center" vertical="center" wrapText="1"/>
    </xf>
    <xf numFmtId="0" fontId="35" fillId="42" borderId="31" xfId="0" applyFont="1" applyFill="1" applyBorder="1" applyAlignment="1">
      <alignment horizontal="center" vertical="center" wrapText="1"/>
    </xf>
    <xf numFmtId="0" fontId="35" fillId="42" borderId="32" xfId="0" applyFont="1" applyFill="1" applyBorder="1" applyAlignment="1">
      <alignment horizontal="center" vertical="center" wrapText="1"/>
    </xf>
    <xf numFmtId="0" fontId="35" fillId="42" borderId="16" xfId="0" applyFont="1" applyFill="1" applyBorder="1" applyAlignment="1">
      <alignment horizontal="center" vertical="center" wrapText="1"/>
    </xf>
    <xf numFmtId="0" fontId="35" fillId="42" borderId="17" xfId="0" applyFont="1" applyFill="1" applyBorder="1" applyAlignment="1">
      <alignment horizontal="center" vertical="center" wrapText="1"/>
    </xf>
    <xf numFmtId="0" fontId="35" fillId="42" borderId="18" xfId="0" applyFont="1" applyFill="1" applyBorder="1" applyAlignment="1">
      <alignment horizontal="center" vertical="center" wrapText="1"/>
    </xf>
    <xf numFmtId="0" fontId="49" fillId="42" borderId="31" xfId="0" applyFont="1" applyFill="1" applyBorder="1" applyAlignment="1">
      <alignment horizontal="center" vertical="center" wrapText="1"/>
    </xf>
    <xf numFmtId="0" fontId="49" fillId="42" borderId="32" xfId="0" applyFont="1" applyFill="1" applyBorder="1" applyAlignment="1">
      <alignment horizontal="center" vertical="center" wrapText="1"/>
    </xf>
    <xf numFmtId="0" fontId="49" fillId="42" borderId="16" xfId="0" applyFont="1" applyFill="1" applyBorder="1" applyAlignment="1">
      <alignment horizontal="center" vertical="center" wrapText="1"/>
    </xf>
    <xf numFmtId="0" fontId="49" fillId="42" borderId="17" xfId="0" applyFont="1" applyFill="1" applyBorder="1" applyAlignment="1">
      <alignment horizontal="center" vertical="center" wrapText="1"/>
    </xf>
    <xf numFmtId="0" fontId="49" fillId="42" borderId="18" xfId="0" applyFont="1" applyFill="1" applyBorder="1" applyAlignment="1">
      <alignment horizontal="center" vertical="center" wrapText="1"/>
    </xf>
    <xf numFmtId="0" fontId="35" fillId="42" borderId="33" xfId="0" applyFont="1" applyFill="1" applyBorder="1" applyAlignment="1">
      <alignment horizontal="center" vertical="center" wrapText="1"/>
    </xf>
    <xf numFmtId="0" fontId="35" fillId="42" borderId="34" xfId="0" applyFont="1" applyFill="1" applyBorder="1" applyAlignment="1">
      <alignment horizontal="center" vertical="center" wrapText="1"/>
    </xf>
    <xf numFmtId="0" fontId="35" fillId="42" borderId="22" xfId="0" applyFont="1" applyFill="1" applyBorder="1" applyAlignment="1">
      <alignment horizontal="center" vertical="center" wrapText="1"/>
    </xf>
    <xf numFmtId="0" fontId="49" fillId="42" borderId="22" xfId="0" applyFont="1" applyFill="1" applyBorder="1" applyAlignment="1">
      <alignment horizontal="center" vertical="center" wrapText="1"/>
    </xf>
    <xf numFmtId="0" fontId="35" fillId="42" borderId="22" xfId="0" applyFont="1" applyFill="1" applyBorder="1" applyAlignment="1">
      <alignment horizontal="center" vertical="center"/>
    </xf>
    <xf numFmtId="0" fontId="49" fillId="42" borderId="22" xfId="0" applyFont="1" applyFill="1" applyBorder="1" applyAlignment="1">
      <alignment horizontal="center" vertical="center"/>
    </xf>
    <xf numFmtId="0" fontId="35" fillId="34" borderId="22" xfId="0" applyFont="1" applyFill="1" applyBorder="1" applyAlignment="1">
      <alignment horizontal="center" vertical="center" wrapText="1"/>
    </xf>
    <xf numFmtId="0" fontId="35" fillId="34" borderId="22" xfId="0" applyFont="1" applyFill="1" applyBorder="1" applyAlignment="1" applyProtection="1">
      <alignment horizontal="center" vertical="center" wrapText="1"/>
      <protection locked="0"/>
    </xf>
    <xf numFmtId="49" fontId="23" fillId="34" borderId="30" xfId="0" applyNumberFormat="1" applyFont="1" applyFill="1" applyBorder="1" applyAlignment="1">
      <alignment horizontal="left" vertical="center" wrapText="1"/>
    </xf>
    <xf numFmtId="49" fontId="23" fillId="34" borderId="31" xfId="0" applyNumberFormat="1" applyFont="1" applyFill="1" applyBorder="1" applyAlignment="1">
      <alignment horizontal="left" vertical="center" wrapText="1"/>
    </xf>
    <xf numFmtId="49" fontId="23" fillId="34" borderId="32" xfId="0" applyNumberFormat="1" applyFont="1" applyFill="1" applyBorder="1" applyAlignment="1">
      <alignment horizontal="left" vertical="center" wrapText="1"/>
    </xf>
    <xf numFmtId="49" fontId="23" fillId="34" borderId="16" xfId="0" applyNumberFormat="1" applyFont="1" applyFill="1" applyBorder="1" applyAlignment="1">
      <alignment horizontal="left" vertical="center" wrapText="1"/>
    </xf>
    <xf numFmtId="49" fontId="23" fillId="34" borderId="17" xfId="0" applyNumberFormat="1" applyFont="1" applyFill="1" applyBorder="1" applyAlignment="1">
      <alignment horizontal="left" vertical="center" wrapText="1"/>
    </xf>
    <xf numFmtId="49" fontId="23" fillId="34" borderId="18" xfId="0" applyNumberFormat="1" applyFont="1" applyFill="1" applyBorder="1" applyAlignment="1">
      <alignment horizontal="left" vertical="center" wrapText="1"/>
    </xf>
    <xf numFmtId="49" fontId="18" fillId="34" borderId="22" xfId="0" applyNumberFormat="1" applyFont="1" applyFill="1" applyBorder="1" applyAlignment="1">
      <alignment horizontal="left" vertical="center" wrapText="1"/>
    </xf>
    <xf numFmtId="49" fontId="50" fillId="34" borderId="22" xfId="52" applyNumberFormat="1" applyFont="1" applyFill="1" applyBorder="1" applyAlignment="1" applyProtection="1">
      <alignment horizontal="left" vertical="center" wrapText="1"/>
      <protection/>
    </xf>
    <xf numFmtId="0" fontId="2" fillId="34" borderId="30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49" fontId="18" fillId="34" borderId="22" xfId="0" applyNumberFormat="1" applyFont="1" applyFill="1" applyBorder="1" applyAlignment="1" quotePrefix="1">
      <alignment horizontal="left" vertical="center" wrapText="1"/>
    </xf>
    <xf numFmtId="49" fontId="36" fillId="34" borderId="30" xfId="0" applyNumberFormat="1" applyFont="1" applyFill="1" applyBorder="1" applyAlignment="1">
      <alignment horizontal="left" vertical="center" wrapText="1"/>
    </xf>
    <xf numFmtId="49" fontId="36" fillId="34" borderId="31" xfId="0" applyNumberFormat="1" applyFont="1" applyFill="1" applyBorder="1" applyAlignment="1">
      <alignment horizontal="left" vertical="center" wrapText="1"/>
    </xf>
    <xf numFmtId="49" fontId="36" fillId="34" borderId="32" xfId="0" applyNumberFormat="1" applyFont="1" applyFill="1" applyBorder="1" applyAlignment="1">
      <alignment horizontal="left" vertical="center" wrapText="1"/>
    </xf>
    <xf numFmtId="49" fontId="36" fillId="34" borderId="16" xfId="0" applyNumberFormat="1" applyFont="1" applyFill="1" applyBorder="1" applyAlignment="1">
      <alignment horizontal="left" vertical="center" wrapText="1"/>
    </xf>
    <xf numFmtId="49" fontId="36" fillId="34" borderId="17" xfId="0" applyNumberFormat="1" applyFont="1" applyFill="1" applyBorder="1" applyAlignment="1">
      <alignment horizontal="left" vertical="center" wrapText="1"/>
    </xf>
    <xf numFmtId="49" fontId="36" fillId="34" borderId="18" xfId="0" applyNumberFormat="1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 quotePrefix="1">
      <alignment horizontal="left" vertical="center" wrapText="1"/>
    </xf>
    <xf numFmtId="49" fontId="45" fillId="34" borderId="22" xfId="52" applyNumberFormat="1" applyFill="1" applyBorder="1" applyAlignment="1" applyProtection="1">
      <alignment horizontal="left" vertical="center" wrapText="1"/>
      <protection/>
    </xf>
    <xf numFmtId="0" fontId="53" fillId="42" borderId="33" xfId="0" applyFont="1" applyFill="1" applyBorder="1" applyAlignment="1">
      <alignment horizontal="left" vertical="center" wrapText="1"/>
    </xf>
    <xf numFmtId="0" fontId="53" fillId="42" borderId="34" xfId="0" applyFont="1" applyFill="1" applyBorder="1" applyAlignment="1">
      <alignment horizontal="left" vertical="center" wrapText="1"/>
    </xf>
    <xf numFmtId="0" fontId="53" fillId="42" borderId="35" xfId="0" applyFont="1" applyFill="1" applyBorder="1" applyAlignment="1">
      <alignment horizontal="left" vertical="center" wrapText="1"/>
    </xf>
    <xf numFmtId="0" fontId="55" fillId="41" borderId="22" xfId="0" applyFont="1" applyFill="1" applyBorder="1" applyAlignment="1">
      <alignment horizontal="left" vertical="center" wrapText="1"/>
    </xf>
    <xf numFmtId="0" fontId="55" fillId="41" borderId="31" xfId="0" applyFont="1" applyFill="1" applyBorder="1" applyAlignment="1">
      <alignment horizontal="center" vertical="center" wrapText="1"/>
    </xf>
    <xf numFmtId="0" fontId="55" fillId="41" borderId="32" xfId="0" applyFont="1" applyFill="1" applyBorder="1" applyAlignment="1">
      <alignment horizontal="center" vertical="center" wrapText="1"/>
    </xf>
    <xf numFmtId="0" fontId="55" fillId="41" borderId="17" xfId="0" applyFont="1" applyFill="1" applyBorder="1" applyAlignment="1">
      <alignment horizontal="center" vertical="center" wrapText="1"/>
    </xf>
    <xf numFmtId="0" fontId="55" fillId="41" borderId="1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35" fillId="42" borderId="35" xfId="0" applyFont="1" applyFill="1" applyBorder="1" applyAlignment="1">
      <alignment horizontal="center" vertical="center" wrapText="1"/>
    </xf>
    <xf numFmtId="0" fontId="55" fillId="41" borderId="30" xfId="0" applyFont="1" applyFill="1" applyBorder="1" applyAlignment="1">
      <alignment horizontal="left" vertical="center" wrapText="1"/>
    </xf>
    <xf numFmtId="0" fontId="55" fillId="41" borderId="31" xfId="0" applyFont="1" applyFill="1" applyBorder="1" applyAlignment="1">
      <alignment horizontal="left" vertical="center" wrapText="1"/>
    </xf>
    <xf numFmtId="0" fontId="55" fillId="41" borderId="32" xfId="0" applyFont="1" applyFill="1" applyBorder="1" applyAlignment="1">
      <alignment horizontal="left" vertical="center" wrapText="1"/>
    </xf>
    <xf numFmtId="0" fontId="55" fillId="41" borderId="16" xfId="0" applyFont="1" applyFill="1" applyBorder="1" applyAlignment="1">
      <alignment horizontal="left" vertical="center" wrapText="1"/>
    </xf>
    <xf numFmtId="0" fontId="55" fillId="41" borderId="17" xfId="0" applyFont="1" applyFill="1" applyBorder="1" applyAlignment="1">
      <alignment horizontal="left" vertical="center" wrapText="1"/>
    </xf>
    <xf numFmtId="0" fontId="55" fillId="41" borderId="18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left" vertical="center" wrapText="1"/>
    </xf>
    <xf numFmtId="0" fontId="22" fillId="42" borderId="33" xfId="0" applyFont="1" applyFill="1" applyBorder="1" applyAlignment="1">
      <alignment horizontal="center" vertical="center"/>
    </xf>
    <xf numFmtId="0" fontId="22" fillId="42" borderId="34" xfId="0" applyFont="1" applyFill="1" applyBorder="1" applyAlignment="1">
      <alignment horizontal="center" vertical="center"/>
    </xf>
    <xf numFmtId="0" fontId="22" fillId="42" borderId="35" xfId="0" applyFont="1" applyFill="1" applyBorder="1" applyAlignment="1">
      <alignment horizontal="center" vertical="center"/>
    </xf>
    <xf numFmtId="0" fontId="22" fillId="41" borderId="33" xfId="0" applyFont="1" applyFill="1" applyBorder="1" applyAlignment="1">
      <alignment horizontal="left" vertical="center" wrapText="1"/>
    </xf>
    <xf numFmtId="0" fontId="22" fillId="41" borderId="34" xfId="0" applyFont="1" applyFill="1" applyBorder="1" applyAlignment="1">
      <alignment horizontal="left" vertical="center" wrapText="1"/>
    </xf>
    <xf numFmtId="0" fontId="22" fillId="41" borderId="35" xfId="0" applyFont="1" applyFill="1" applyBorder="1" applyAlignment="1">
      <alignment horizontal="left" vertical="center" wrapText="1"/>
    </xf>
    <xf numFmtId="0" fontId="36" fillId="34" borderId="30" xfId="0" applyFont="1" applyFill="1" applyBorder="1" applyAlignment="1">
      <alignment horizontal="left" vertical="center" wrapText="1"/>
    </xf>
    <xf numFmtId="0" fontId="36" fillId="34" borderId="31" xfId="0" applyFont="1" applyFill="1" applyBorder="1" applyAlignment="1">
      <alignment horizontal="left" vertical="center" wrapText="1"/>
    </xf>
    <xf numFmtId="0" fontId="36" fillId="34" borderId="32" xfId="0" applyFont="1" applyFill="1" applyBorder="1" applyAlignment="1">
      <alignment horizontal="left" vertical="center" wrapText="1"/>
    </xf>
    <xf numFmtId="0" fontId="36" fillId="34" borderId="14" xfId="0" applyFont="1" applyFill="1" applyBorder="1" applyAlignment="1">
      <alignment horizontal="left" vertical="center" wrapText="1"/>
    </xf>
    <xf numFmtId="0" fontId="36" fillId="34" borderId="0" xfId="0" applyFont="1" applyFill="1" applyBorder="1" applyAlignment="1">
      <alignment horizontal="left" vertical="center" wrapText="1"/>
    </xf>
    <xf numFmtId="0" fontId="36" fillId="34" borderId="15" xfId="0" applyFont="1" applyFill="1" applyBorder="1" applyAlignment="1">
      <alignment horizontal="left" vertical="center" wrapText="1"/>
    </xf>
    <xf numFmtId="0" fontId="36" fillId="34" borderId="16" xfId="0" applyFont="1" applyFill="1" applyBorder="1" applyAlignment="1">
      <alignment horizontal="left" vertical="center" wrapText="1"/>
    </xf>
    <xf numFmtId="0" fontId="36" fillId="34" borderId="17" xfId="0" applyFont="1" applyFill="1" applyBorder="1" applyAlignment="1">
      <alignment horizontal="left" vertical="center" wrapText="1"/>
    </xf>
    <xf numFmtId="0" fontId="36" fillId="34" borderId="18" xfId="0" applyFont="1" applyFill="1" applyBorder="1" applyAlignment="1">
      <alignment horizontal="left" vertical="center" wrapText="1"/>
    </xf>
    <xf numFmtId="1" fontId="55" fillId="41" borderId="22" xfId="0" applyNumberFormat="1" applyFont="1" applyFill="1" applyBorder="1" applyAlignment="1">
      <alignment horizontal="left" vertical="center"/>
    </xf>
    <xf numFmtId="0" fontId="66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vertical="center"/>
    </xf>
    <xf numFmtId="0" fontId="28" fillId="33" borderId="0" xfId="0" applyNumberFormat="1" applyFont="1" applyFill="1" applyAlignment="1">
      <alignment horizontal="left" vertical="center" wrapText="1"/>
    </xf>
    <xf numFmtId="0" fontId="28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49" fontId="28" fillId="33" borderId="0" xfId="0" applyNumberFormat="1" applyFont="1" applyFill="1" applyAlignment="1">
      <alignment horizontal="left"/>
    </xf>
    <xf numFmtId="0" fontId="28" fillId="33" borderId="0" xfId="0" applyNumberFormat="1" applyFont="1" applyFill="1" applyAlignment="1">
      <alignment horizontal="left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/>
    </xf>
    <xf numFmtId="0" fontId="38" fillId="33" borderId="36" xfId="0" applyFont="1" applyFill="1" applyBorder="1" applyAlignment="1">
      <alignment horizontal="center" vertical="center" wrapText="1"/>
    </xf>
    <xf numFmtId="0" fontId="38" fillId="33" borderId="37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left"/>
    </xf>
    <xf numFmtId="0" fontId="36" fillId="33" borderId="0" xfId="0" applyFont="1" applyFill="1" applyAlignment="1">
      <alignment horizontal="center"/>
    </xf>
    <xf numFmtId="0" fontId="2" fillId="33" borderId="33" xfId="0" applyFont="1" applyFill="1" applyBorder="1" applyAlignment="1">
      <alignment horizontal="left" vertical="center" wrapText="1"/>
    </xf>
    <xf numFmtId="0" fontId="36" fillId="33" borderId="34" xfId="0" applyFont="1" applyFill="1" applyBorder="1" applyAlignment="1">
      <alignment horizontal="left" vertical="center" wrapText="1"/>
    </xf>
    <xf numFmtId="0" fontId="36" fillId="33" borderId="35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/>
    </xf>
    <xf numFmtId="0" fontId="36" fillId="33" borderId="0" xfId="0" applyFont="1" applyFill="1" applyAlignment="1">
      <alignment horizontal="left"/>
    </xf>
    <xf numFmtId="0" fontId="66" fillId="33" borderId="0" xfId="0" applyFont="1" applyFill="1" applyAlignment="1">
      <alignment horizontal="left"/>
    </xf>
    <xf numFmtId="0" fontId="68" fillId="33" borderId="0" xfId="0" applyFont="1" applyFill="1" applyAlignment="1">
      <alignment horizontal="left"/>
    </xf>
    <xf numFmtId="0" fontId="22" fillId="0" borderId="15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ichso" xfId="56"/>
    <cellStyle name="Normal_DocSoUnicode" xfId="57"/>
    <cellStyle name="Normal_mau bieu gm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4</xdr:col>
      <xdr:colOff>342900</xdr:colOff>
      <xdr:row>2</xdr:row>
      <xdr:rowOff>238125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3812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619125</xdr:colOff>
      <xdr:row>2</xdr:row>
      <xdr:rowOff>95250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38100</xdr:rowOff>
    </xdr:from>
    <xdr:to>
      <xdr:col>9</xdr:col>
      <xdr:colOff>57150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71450" y="2476500"/>
          <a:ext cx="710565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781675"/>
          <a:ext cx="7048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37</xdr:row>
      <xdr:rowOff>19050</xdr:rowOff>
    </xdr:from>
    <xdr:to>
      <xdr:col>8</xdr:col>
      <xdr:colOff>952500</xdr:colOff>
      <xdr:row>45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8220075"/>
          <a:ext cx="2095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2</xdr:col>
      <xdr:colOff>619125</xdr:colOff>
      <xdr:row>2</xdr:row>
      <xdr:rowOff>114300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47625</xdr:rowOff>
    </xdr:from>
    <xdr:to>
      <xdr:col>9</xdr:col>
      <xdr:colOff>0</xdr:colOff>
      <xdr:row>11</xdr:row>
      <xdr:rowOff>66675</xdr:rowOff>
    </xdr:to>
    <xdr:sp>
      <xdr:nvSpPr>
        <xdr:cNvPr id="2" name="Line 2"/>
        <xdr:cNvSpPr>
          <a:spLocks/>
        </xdr:cNvSpPr>
      </xdr:nvSpPr>
      <xdr:spPr>
        <a:xfrm>
          <a:off x="171450" y="2419350"/>
          <a:ext cx="7086600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676900"/>
          <a:ext cx="7086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419100</xdr:colOff>
      <xdr:row>37</xdr:row>
      <xdr:rowOff>9525</xdr:rowOff>
    </xdr:from>
    <xdr:to>
      <xdr:col>8</xdr:col>
      <xdr:colOff>990600</xdr:colOff>
      <xdr:row>45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8105775"/>
          <a:ext cx="2114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O124"/>
  <sheetViews>
    <sheetView tabSelected="1" view="pageBreakPreview" zoomScale="78" zoomScaleNormal="70" zoomScaleSheetLayoutView="78" zoomScalePageLayoutView="0" workbookViewId="0" topLeftCell="A1">
      <selection activeCell="P11" sqref="P11"/>
    </sheetView>
  </sheetViews>
  <sheetFormatPr defaultColWidth="10.421875" defaultRowHeight="12.75"/>
  <cols>
    <col min="1" max="1" width="3.421875" style="1" customWidth="1"/>
    <col min="2" max="2" width="3.421875" style="9" customWidth="1"/>
    <col min="3" max="4" width="7.8515625" style="9" customWidth="1"/>
    <col min="5" max="6" width="5.28125" style="9" customWidth="1"/>
    <col min="7" max="7" width="13.00390625" style="9" customWidth="1"/>
    <col min="8" max="8" width="5.00390625" style="9" customWidth="1"/>
    <col min="9" max="9" width="15.00390625" style="9" customWidth="1"/>
    <col min="10" max="10" width="4.421875" style="9" customWidth="1"/>
    <col min="11" max="11" width="4.28125" style="9" customWidth="1"/>
    <col min="12" max="12" width="4.421875" style="9" customWidth="1"/>
    <col min="13" max="13" width="4.8515625" style="9" customWidth="1"/>
    <col min="14" max="14" width="15.00390625" style="9" customWidth="1"/>
    <col min="15" max="15" width="7.8515625" style="9" customWidth="1"/>
    <col min="16" max="16" width="3.28125" style="9" customWidth="1"/>
    <col min="17" max="17" width="2.8515625" style="9" customWidth="1"/>
    <col min="18" max="18" width="2.421875" style="9" customWidth="1"/>
    <col min="19" max="20" width="4.421875" style="9" customWidth="1"/>
    <col min="21" max="21" width="21.00390625" style="9" customWidth="1"/>
    <col min="22" max="22" width="4.7109375" style="9" customWidth="1"/>
    <col min="23" max="23" width="6.8515625" style="9" customWidth="1"/>
    <col min="24" max="24" width="4.7109375" style="9" customWidth="1"/>
    <col min="25" max="25" width="23.57421875" style="9" customWidth="1"/>
    <col min="26" max="26" width="5.421875" style="9" customWidth="1"/>
    <col min="27" max="28" width="4.421875" style="9" customWidth="1"/>
    <col min="29" max="29" width="11.8515625" style="9" customWidth="1"/>
    <col min="30" max="30" width="4.57421875" style="9" customWidth="1"/>
    <col min="31" max="31" width="3.421875" style="9" customWidth="1"/>
    <col min="32" max="39" width="5.28125" style="9" customWidth="1"/>
    <col min="40" max="40" width="10.421875" style="9" customWidth="1"/>
    <col min="41" max="41" width="10.421875" style="9" hidden="1" customWidth="1"/>
    <col min="42" max="16384" width="10.421875" style="9" customWidth="1"/>
  </cols>
  <sheetData>
    <row r="2" spans="1:41" s="3" customFormat="1" ht="28.5" customHeight="1">
      <c r="A2" s="1"/>
      <c r="B2" s="124" t="s">
        <v>84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6"/>
      <c r="AE2" s="127"/>
      <c r="AF2" s="2"/>
      <c r="AG2" s="2"/>
      <c r="AH2" s="2"/>
      <c r="AI2" s="2"/>
      <c r="AO2" s="3" t="s">
        <v>90</v>
      </c>
    </row>
    <row r="3" spans="1:41" s="3" customFormat="1" ht="27.75" customHeight="1">
      <c r="A3" s="1"/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30"/>
      <c r="AE3" s="131"/>
      <c r="AF3" s="2"/>
      <c r="AG3" s="2"/>
      <c r="AH3" s="2"/>
      <c r="AI3" s="2"/>
      <c r="AO3" s="3" t="s">
        <v>89</v>
      </c>
    </row>
    <row r="4" spans="1:41" s="3" customFormat="1" ht="27.75" customHeight="1">
      <c r="A4" s="1"/>
      <c r="B4" s="132" t="str">
        <f>VLOOKUP(C8,Data!$C$15:$D$15,2,FALSE)</f>
        <v>E-mail: info@imtc.vn, Tel: 024.3222.2171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4"/>
      <c r="AF4" s="2"/>
      <c r="AG4" s="2"/>
      <c r="AH4" s="2"/>
      <c r="AI4" s="2"/>
      <c r="AO4" s="3" t="s">
        <v>88</v>
      </c>
    </row>
    <row r="5" spans="2:31" ht="18.75" customHeight="1">
      <c r="B5" s="4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7"/>
      <c r="Y5" s="7"/>
      <c r="Z5" s="7"/>
      <c r="AA5" s="5"/>
      <c r="AB5" s="5"/>
      <c r="AC5" s="5"/>
      <c r="AD5" s="5"/>
      <c r="AE5" s="8"/>
    </row>
    <row r="6" spans="2:31" ht="18.75">
      <c r="B6" s="4"/>
      <c r="C6" s="135" t="s">
        <v>2</v>
      </c>
      <c r="D6" s="135"/>
      <c r="E6" s="135"/>
      <c r="F6" s="135"/>
      <c r="G6" s="135"/>
      <c r="H6" s="135"/>
      <c r="I6" s="136" t="s">
        <v>3</v>
      </c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5" t="s">
        <v>4</v>
      </c>
      <c r="Y6" s="135"/>
      <c r="Z6" s="135"/>
      <c r="AA6" s="135"/>
      <c r="AB6" s="135"/>
      <c r="AC6" s="135"/>
      <c r="AD6" s="135"/>
      <c r="AE6" s="8"/>
    </row>
    <row r="7" spans="2:31" ht="18.75">
      <c r="B7" s="4"/>
      <c r="C7" s="137" t="s">
        <v>5</v>
      </c>
      <c r="D7" s="137"/>
      <c r="E7" s="137"/>
      <c r="F7" s="137"/>
      <c r="G7" s="137"/>
      <c r="H7" s="137"/>
      <c r="I7" s="138" t="s">
        <v>6</v>
      </c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40" t="s">
        <v>7</v>
      </c>
      <c r="Y7" s="139"/>
      <c r="Z7" s="139"/>
      <c r="AA7" s="139"/>
      <c r="AB7" s="139"/>
      <c r="AC7" s="139"/>
      <c r="AD7" s="139"/>
      <c r="AE7" s="8"/>
    </row>
    <row r="8" spans="2:31" ht="15.75" customHeight="1">
      <c r="B8" s="10"/>
      <c r="C8" s="141" t="s">
        <v>8</v>
      </c>
      <c r="D8" s="141"/>
      <c r="E8" s="141"/>
      <c r="F8" s="141"/>
      <c r="G8" s="141"/>
      <c r="H8" s="141"/>
      <c r="I8" s="142" t="s">
        <v>92</v>
      </c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4"/>
      <c r="X8" s="148" t="str">
        <f>IF(C8="HN",VLOOKUP(I8,Data!$D$2:$L$13,2,FALSE),IF(C8="HCM",VLOOKUP(I8,Data!$D$2:$L$13,3,FALSE),IF(C8="Hải Phòng",VLOOKUP(I8,Data!$D$2:$L$13,6,FALSE),VLOOKUP(I8,Data!$D$2:$L$13,7,FALSE))))</f>
        <v>10th &amp; 11th, Aug, 2017</v>
      </c>
      <c r="Y8" s="148"/>
      <c r="Z8" s="148"/>
      <c r="AA8" s="148"/>
      <c r="AB8" s="148"/>
      <c r="AC8" s="148"/>
      <c r="AD8" s="148"/>
      <c r="AE8" s="8"/>
    </row>
    <row r="9" spans="2:31" ht="15.75" customHeight="1">
      <c r="B9" s="11"/>
      <c r="C9" s="141"/>
      <c r="D9" s="141"/>
      <c r="E9" s="141"/>
      <c r="F9" s="141"/>
      <c r="G9" s="141"/>
      <c r="H9" s="141"/>
      <c r="I9" s="145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7"/>
      <c r="X9" s="148"/>
      <c r="Y9" s="148"/>
      <c r="Z9" s="148"/>
      <c r="AA9" s="148"/>
      <c r="AB9" s="148"/>
      <c r="AC9" s="148"/>
      <c r="AD9" s="148"/>
      <c r="AE9" s="8"/>
    </row>
    <row r="10" spans="2:31" ht="18.75">
      <c r="B10" s="4" t="s">
        <v>9</v>
      </c>
      <c r="C10" s="12"/>
      <c r="D10" s="12"/>
      <c r="E10" s="12"/>
      <c r="F10" s="12"/>
      <c r="G10" s="12"/>
      <c r="H10" s="12"/>
      <c r="I10" s="12"/>
      <c r="J10" s="12"/>
      <c r="K10" s="1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7"/>
      <c r="Y10" s="7"/>
      <c r="Z10" s="7"/>
      <c r="AA10" s="5"/>
      <c r="AB10" s="5"/>
      <c r="AC10" s="5"/>
      <c r="AD10" s="5"/>
      <c r="AE10" s="8"/>
    </row>
    <row r="11" spans="2:31" ht="15.75">
      <c r="B11" s="13"/>
      <c r="C11" s="14" t="s">
        <v>10</v>
      </c>
      <c r="D11" s="14"/>
      <c r="E11" s="5"/>
      <c r="F11" s="12"/>
      <c r="G11" s="12"/>
      <c r="H11" s="12"/>
      <c r="I11" s="12"/>
      <c r="J11" s="12"/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  <c r="X11" s="6"/>
      <c r="Y11" s="7"/>
      <c r="Z11" s="7"/>
      <c r="AA11" s="5"/>
      <c r="AB11" s="5"/>
      <c r="AC11" s="5"/>
      <c r="AD11" s="5"/>
      <c r="AE11" s="8"/>
    </row>
    <row r="12" spans="2:31" ht="15.75">
      <c r="B12" s="13"/>
      <c r="C12" s="15" t="s">
        <v>11</v>
      </c>
      <c r="D12" s="15"/>
      <c r="E12" s="12"/>
      <c r="F12" s="12"/>
      <c r="G12" s="12"/>
      <c r="H12" s="12"/>
      <c r="I12" s="12"/>
      <c r="J12" s="12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  <c r="X12" s="16"/>
      <c r="Y12" s="5"/>
      <c r="Z12" s="5"/>
      <c r="AA12" s="5"/>
      <c r="AB12" s="5"/>
      <c r="AC12" s="5"/>
      <c r="AD12" s="5"/>
      <c r="AE12" s="8"/>
    </row>
    <row r="13" spans="2:35" ht="24" customHeight="1">
      <c r="B13" s="17"/>
      <c r="C13" s="149" t="s">
        <v>12</v>
      </c>
      <c r="D13" s="149"/>
      <c r="E13" s="150"/>
      <c r="F13" s="150"/>
      <c r="G13" s="150"/>
      <c r="H13" s="151" t="s">
        <v>13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3"/>
      <c r="AE13" s="18"/>
      <c r="AF13" s="19"/>
      <c r="AG13" s="19"/>
      <c r="AH13" s="19"/>
      <c r="AI13" s="19"/>
    </row>
    <row r="14" spans="2:35" ht="18" customHeight="1">
      <c r="B14" s="11"/>
      <c r="C14" s="149"/>
      <c r="D14" s="149"/>
      <c r="E14" s="150"/>
      <c r="F14" s="150"/>
      <c r="G14" s="150"/>
      <c r="H14" s="154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6"/>
      <c r="AE14" s="20"/>
      <c r="AF14" s="19"/>
      <c r="AG14" s="19"/>
      <c r="AH14" s="19"/>
      <c r="AI14" s="19"/>
    </row>
    <row r="15" spans="2:35" ht="21" customHeight="1">
      <c r="B15" s="21"/>
      <c r="C15" s="150"/>
      <c r="D15" s="150"/>
      <c r="E15" s="150"/>
      <c r="F15" s="150"/>
      <c r="G15" s="150"/>
      <c r="H15" s="157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9"/>
      <c r="AE15" s="20"/>
      <c r="AF15" s="19"/>
      <c r="AG15" s="19"/>
      <c r="AH15" s="19"/>
      <c r="AI15" s="19"/>
    </row>
    <row r="16" spans="2:31" ht="33.75" customHeight="1">
      <c r="B16" s="11"/>
      <c r="C16" s="160" t="s">
        <v>14</v>
      </c>
      <c r="D16" s="161"/>
      <c r="E16" s="161"/>
      <c r="F16" s="161"/>
      <c r="G16" s="162"/>
      <c r="H16" s="166" t="s">
        <v>15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8"/>
      <c r="T16" s="169" t="s">
        <v>16</v>
      </c>
      <c r="U16" s="170"/>
      <c r="V16" s="171"/>
      <c r="W16" s="171"/>
      <c r="X16" s="171"/>
      <c r="Y16" s="171"/>
      <c r="Z16" s="171"/>
      <c r="AA16" s="171"/>
      <c r="AB16" s="171"/>
      <c r="AC16" s="171"/>
      <c r="AD16" s="171"/>
      <c r="AE16" s="22"/>
    </row>
    <row r="17" spans="2:31" ht="54" customHeight="1">
      <c r="B17" s="11"/>
      <c r="C17" s="163"/>
      <c r="D17" s="164"/>
      <c r="E17" s="164"/>
      <c r="F17" s="164"/>
      <c r="G17" s="165"/>
      <c r="H17" s="172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4"/>
      <c r="T17" s="175" t="s">
        <v>86</v>
      </c>
      <c r="U17" s="170"/>
      <c r="V17" s="23"/>
      <c r="W17" s="24"/>
      <c r="X17" s="176" t="s">
        <v>112</v>
      </c>
      <c r="Y17" s="176"/>
      <c r="Z17" s="176"/>
      <c r="AA17" s="176"/>
      <c r="AB17" s="116"/>
      <c r="AC17" s="116"/>
      <c r="AD17" s="117"/>
      <c r="AE17" s="22"/>
    </row>
    <row r="18" spans="2:31" ht="28.5" customHeight="1">
      <c r="B18" s="11"/>
      <c r="C18" s="150" t="s">
        <v>60</v>
      </c>
      <c r="D18" s="150"/>
      <c r="E18" s="150"/>
      <c r="F18" s="150"/>
      <c r="G18" s="150"/>
      <c r="H18" s="177" t="s">
        <v>17</v>
      </c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9"/>
      <c r="T18" s="180" t="s">
        <v>18</v>
      </c>
      <c r="U18" s="180"/>
      <c r="V18" s="181"/>
      <c r="W18" s="182"/>
      <c r="X18" s="182"/>
      <c r="Y18" s="182"/>
      <c r="Z18" s="182"/>
      <c r="AA18" s="182"/>
      <c r="AB18" s="182"/>
      <c r="AC18" s="182"/>
      <c r="AD18" s="182"/>
      <c r="AE18" s="22"/>
    </row>
    <row r="19" spans="2:31" ht="28.5" customHeight="1">
      <c r="B19" s="11"/>
      <c r="C19" s="150"/>
      <c r="D19" s="150"/>
      <c r="E19" s="150"/>
      <c r="F19" s="150"/>
      <c r="G19" s="150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0" t="s">
        <v>19</v>
      </c>
      <c r="U19" s="180"/>
      <c r="V19" s="184"/>
      <c r="W19" s="182"/>
      <c r="X19" s="182"/>
      <c r="Y19" s="182"/>
      <c r="Z19" s="182"/>
      <c r="AA19" s="182"/>
      <c r="AB19" s="182"/>
      <c r="AC19" s="182"/>
      <c r="AD19" s="182"/>
      <c r="AE19" s="22"/>
    </row>
    <row r="20" spans="2:31" ht="28.5" customHeight="1">
      <c r="B20" s="11"/>
      <c r="C20" s="150" t="s">
        <v>20</v>
      </c>
      <c r="D20" s="150"/>
      <c r="E20" s="150"/>
      <c r="F20" s="150"/>
      <c r="G20" s="150"/>
      <c r="H20" s="166" t="s">
        <v>21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8"/>
      <c r="T20" s="185" t="s">
        <v>22</v>
      </c>
      <c r="U20" s="186"/>
      <c r="V20" s="181"/>
      <c r="W20" s="182"/>
      <c r="X20" s="182"/>
      <c r="Y20" s="182"/>
      <c r="Z20" s="182"/>
      <c r="AA20" s="182"/>
      <c r="AB20" s="182"/>
      <c r="AC20" s="182"/>
      <c r="AD20" s="182"/>
      <c r="AE20" s="22"/>
    </row>
    <row r="21" spans="2:31" ht="28.5" customHeight="1">
      <c r="B21" s="11"/>
      <c r="C21" s="150"/>
      <c r="D21" s="150"/>
      <c r="E21" s="150"/>
      <c r="F21" s="150"/>
      <c r="G21" s="150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5" t="s">
        <v>23</v>
      </c>
      <c r="U21" s="186"/>
      <c r="V21" s="184"/>
      <c r="W21" s="182"/>
      <c r="X21" s="182"/>
      <c r="Y21" s="182"/>
      <c r="Z21" s="182"/>
      <c r="AA21" s="182"/>
      <c r="AB21" s="182"/>
      <c r="AC21" s="182"/>
      <c r="AD21" s="182"/>
      <c r="AE21" s="22"/>
    </row>
    <row r="22" spans="2:31" ht="19.5" customHeight="1">
      <c r="B22" s="25"/>
      <c r="C22" s="187" t="s">
        <v>80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  <c r="AE22" s="26"/>
    </row>
    <row r="23" spans="2:31" ht="19.5" customHeight="1">
      <c r="B23" s="27"/>
      <c r="C23" s="28"/>
      <c r="D23" s="29" t="s">
        <v>77</v>
      </c>
      <c r="E23" s="29"/>
      <c r="F23" s="29"/>
      <c r="G23" s="29"/>
      <c r="H23" s="23"/>
      <c r="I23" s="23"/>
      <c r="J23" s="24"/>
      <c r="K23" s="24"/>
      <c r="L23" s="24" t="s">
        <v>108</v>
      </c>
      <c r="M23" s="23"/>
      <c r="N23" s="23"/>
      <c r="O23" s="23"/>
      <c r="P23" s="23"/>
      <c r="Q23" s="23"/>
      <c r="R23" s="24"/>
      <c r="S23" s="24"/>
      <c r="T23" s="119" t="s">
        <v>109</v>
      </c>
      <c r="U23" s="23"/>
      <c r="V23" s="23"/>
      <c r="W23" s="23"/>
      <c r="X23" s="23"/>
      <c r="Y23" s="23"/>
      <c r="Z23" s="24"/>
      <c r="AA23" s="30" t="s">
        <v>24</v>
      </c>
      <c r="AB23" s="29"/>
      <c r="AC23" s="28"/>
      <c r="AD23" s="31"/>
      <c r="AE23" s="32"/>
    </row>
    <row r="24" spans="2:31" ht="19.5" customHeight="1">
      <c r="B24" s="27"/>
      <c r="C24" s="33"/>
      <c r="D24" s="34" t="s">
        <v>78</v>
      </c>
      <c r="E24" s="34"/>
      <c r="F24" s="35"/>
      <c r="G24" s="35"/>
      <c r="H24" s="36"/>
      <c r="I24" s="36"/>
      <c r="J24" s="34"/>
      <c r="K24" s="34"/>
      <c r="L24" s="34" t="s">
        <v>25</v>
      </c>
      <c r="M24" s="36"/>
      <c r="N24" s="36"/>
      <c r="O24" s="36"/>
      <c r="P24" s="36"/>
      <c r="Q24" s="36"/>
      <c r="R24" s="34"/>
      <c r="S24" s="34"/>
      <c r="T24" s="120" t="s">
        <v>110</v>
      </c>
      <c r="U24" s="37"/>
      <c r="V24" s="36"/>
      <c r="W24" s="36"/>
      <c r="X24" s="36"/>
      <c r="Y24" s="36"/>
      <c r="Z24" s="34"/>
      <c r="AA24" s="38" t="s">
        <v>111</v>
      </c>
      <c r="AB24" s="38"/>
      <c r="AC24" s="34"/>
      <c r="AD24" s="39"/>
      <c r="AE24" s="40"/>
    </row>
    <row r="25" spans="2:31" ht="24.75" customHeight="1">
      <c r="B25" s="4" t="s">
        <v>26</v>
      </c>
      <c r="C25" s="12"/>
      <c r="D25" s="12"/>
      <c r="E25" s="12"/>
      <c r="F25" s="12"/>
      <c r="G25" s="12"/>
      <c r="H25" s="1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8"/>
    </row>
    <row r="26" spans="2:31" ht="33" customHeight="1">
      <c r="B26" s="11"/>
      <c r="C26" s="190" t="s">
        <v>27</v>
      </c>
      <c r="D26" s="190" t="s">
        <v>87</v>
      </c>
      <c r="E26" s="192" t="s">
        <v>28</v>
      </c>
      <c r="F26" s="193"/>
      <c r="G26" s="193"/>
      <c r="H26" s="194"/>
      <c r="I26" s="192" t="s">
        <v>29</v>
      </c>
      <c r="J26" s="198"/>
      <c r="K26" s="198"/>
      <c r="L26" s="198"/>
      <c r="M26" s="199"/>
      <c r="N26" s="203" t="s">
        <v>30</v>
      </c>
      <c r="O26" s="204"/>
      <c r="P26" s="204"/>
      <c r="Q26" s="204"/>
      <c r="R26" s="204"/>
      <c r="S26" s="204"/>
      <c r="T26" s="204"/>
      <c r="U26" s="204"/>
      <c r="V26" s="204"/>
      <c r="W26" s="205" t="s">
        <v>31</v>
      </c>
      <c r="X26" s="205"/>
      <c r="Y26" s="205"/>
      <c r="Z26" s="205"/>
      <c r="AA26" s="205"/>
      <c r="AB26" s="205"/>
      <c r="AC26" s="205"/>
      <c r="AD26" s="205"/>
      <c r="AE26" s="41"/>
    </row>
    <row r="27" spans="2:31" ht="31.5" customHeight="1">
      <c r="B27" s="11"/>
      <c r="C27" s="191"/>
      <c r="D27" s="191"/>
      <c r="E27" s="195"/>
      <c r="F27" s="196"/>
      <c r="G27" s="196"/>
      <c r="H27" s="197"/>
      <c r="I27" s="200"/>
      <c r="J27" s="201"/>
      <c r="K27" s="201"/>
      <c r="L27" s="201"/>
      <c r="M27" s="202"/>
      <c r="N27" s="205" t="s">
        <v>32</v>
      </c>
      <c r="O27" s="206"/>
      <c r="P27" s="206"/>
      <c r="Q27" s="206"/>
      <c r="R27" s="207" t="s">
        <v>33</v>
      </c>
      <c r="S27" s="207"/>
      <c r="T27" s="208"/>
      <c r="U27" s="208"/>
      <c r="V27" s="208"/>
      <c r="W27" s="205"/>
      <c r="X27" s="205"/>
      <c r="Y27" s="205"/>
      <c r="Z27" s="205"/>
      <c r="AA27" s="205"/>
      <c r="AB27" s="205"/>
      <c r="AC27" s="205"/>
      <c r="AD27" s="205"/>
      <c r="AE27" s="41"/>
    </row>
    <row r="28" spans="2:31" ht="15">
      <c r="B28" s="11"/>
      <c r="C28" s="209"/>
      <c r="D28" s="210"/>
      <c r="E28" s="211"/>
      <c r="F28" s="212"/>
      <c r="G28" s="212"/>
      <c r="H28" s="213"/>
      <c r="I28" s="217"/>
      <c r="J28" s="217"/>
      <c r="K28" s="217"/>
      <c r="L28" s="217"/>
      <c r="M28" s="217"/>
      <c r="N28" s="217"/>
      <c r="O28" s="217"/>
      <c r="P28" s="217"/>
      <c r="Q28" s="217"/>
      <c r="R28" s="218"/>
      <c r="S28" s="217"/>
      <c r="T28" s="217"/>
      <c r="U28" s="217"/>
      <c r="V28" s="217"/>
      <c r="W28" s="219"/>
      <c r="X28" s="220"/>
      <c r="Y28" s="220"/>
      <c r="Z28" s="220"/>
      <c r="AA28" s="220"/>
      <c r="AB28" s="220"/>
      <c r="AC28" s="220"/>
      <c r="AD28" s="221"/>
      <c r="AE28" s="20"/>
    </row>
    <row r="29" spans="2:31" ht="15">
      <c r="B29" s="11"/>
      <c r="C29" s="209"/>
      <c r="D29" s="210"/>
      <c r="E29" s="214"/>
      <c r="F29" s="215"/>
      <c r="G29" s="215"/>
      <c r="H29" s="216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22"/>
      <c r="X29" s="223"/>
      <c r="Y29" s="223"/>
      <c r="Z29" s="223"/>
      <c r="AA29" s="223"/>
      <c r="AB29" s="223"/>
      <c r="AC29" s="223"/>
      <c r="AD29" s="224"/>
      <c r="AE29" s="20"/>
    </row>
    <row r="30" spans="2:31" ht="15" customHeight="1">
      <c r="B30" s="11"/>
      <c r="C30" s="209"/>
      <c r="D30" s="209"/>
      <c r="E30" s="211"/>
      <c r="F30" s="212"/>
      <c r="G30" s="212"/>
      <c r="H30" s="213"/>
      <c r="I30" s="217"/>
      <c r="J30" s="217"/>
      <c r="K30" s="217"/>
      <c r="L30" s="217"/>
      <c r="M30" s="217"/>
      <c r="N30" s="228"/>
      <c r="O30" s="217"/>
      <c r="P30" s="217"/>
      <c r="Q30" s="217"/>
      <c r="R30" s="218"/>
      <c r="S30" s="217"/>
      <c r="T30" s="217"/>
      <c r="U30" s="217"/>
      <c r="V30" s="217"/>
      <c r="W30" s="222"/>
      <c r="X30" s="223"/>
      <c r="Y30" s="223"/>
      <c r="Z30" s="223"/>
      <c r="AA30" s="223"/>
      <c r="AB30" s="223"/>
      <c r="AC30" s="223"/>
      <c r="AD30" s="224"/>
      <c r="AE30" s="20"/>
    </row>
    <row r="31" spans="2:31" ht="15" customHeight="1">
      <c r="B31" s="11"/>
      <c r="C31" s="209"/>
      <c r="D31" s="209"/>
      <c r="E31" s="214"/>
      <c r="F31" s="215"/>
      <c r="G31" s="215"/>
      <c r="H31" s="216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22"/>
      <c r="X31" s="223"/>
      <c r="Y31" s="223"/>
      <c r="Z31" s="223"/>
      <c r="AA31" s="223"/>
      <c r="AB31" s="223"/>
      <c r="AC31" s="223"/>
      <c r="AD31" s="224"/>
      <c r="AE31" s="20"/>
    </row>
    <row r="32" spans="2:31" ht="15" customHeight="1">
      <c r="B32" s="11"/>
      <c r="C32" s="209"/>
      <c r="D32" s="209"/>
      <c r="E32" s="211"/>
      <c r="F32" s="212"/>
      <c r="G32" s="212"/>
      <c r="H32" s="213"/>
      <c r="I32" s="217"/>
      <c r="J32" s="217"/>
      <c r="K32" s="217"/>
      <c r="L32" s="217"/>
      <c r="M32" s="217"/>
      <c r="N32" s="217"/>
      <c r="O32" s="217"/>
      <c r="P32" s="217"/>
      <c r="Q32" s="217"/>
      <c r="R32" s="218"/>
      <c r="S32" s="217"/>
      <c r="T32" s="217"/>
      <c r="U32" s="217"/>
      <c r="V32" s="217"/>
      <c r="W32" s="222"/>
      <c r="X32" s="223"/>
      <c r="Y32" s="223"/>
      <c r="Z32" s="223"/>
      <c r="AA32" s="223"/>
      <c r="AB32" s="223"/>
      <c r="AC32" s="223"/>
      <c r="AD32" s="224"/>
      <c r="AE32" s="20"/>
    </row>
    <row r="33" spans="2:31" ht="15" customHeight="1">
      <c r="B33" s="11"/>
      <c r="C33" s="209"/>
      <c r="D33" s="209"/>
      <c r="E33" s="214"/>
      <c r="F33" s="215"/>
      <c r="G33" s="215"/>
      <c r="H33" s="216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22"/>
      <c r="X33" s="223"/>
      <c r="Y33" s="223"/>
      <c r="Z33" s="223"/>
      <c r="AA33" s="223"/>
      <c r="AB33" s="223"/>
      <c r="AC33" s="223"/>
      <c r="AD33" s="224"/>
      <c r="AE33" s="20"/>
    </row>
    <row r="34" spans="2:31" ht="15">
      <c r="B34" s="11"/>
      <c r="C34" s="209"/>
      <c r="D34" s="209"/>
      <c r="E34" s="229"/>
      <c r="F34" s="230"/>
      <c r="G34" s="230"/>
      <c r="H34" s="231"/>
      <c r="I34" s="235"/>
      <c r="J34" s="235"/>
      <c r="K34" s="235"/>
      <c r="L34" s="235"/>
      <c r="M34" s="235"/>
      <c r="N34" s="236"/>
      <c r="O34" s="235"/>
      <c r="P34" s="235"/>
      <c r="Q34" s="235"/>
      <c r="R34" s="237"/>
      <c r="S34" s="235"/>
      <c r="T34" s="235"/>
      <c r="U34" s="235"/>
      <c r="V34" s="235"/>
      <c r="W34" s="222"/>
      <c r="X34" s="223"/>
      <c r="Y34" s="223"/>
      <c r="Z34" s="223"/>
      <c r="AA34" s="223"/>
      <c r="AB34" s="223"/>
      <c r="AC34" s="223"/>
      <c r="AD34" s="224"/>
      <c r="AE34" s="20"/>
    </row>
    <row r="35" spans="2:31" ht="15">
      <c r="B35" s="11"/>
      <c r="C35" s="209"/>
      <c r="D35" s="209"/>
      <c r="E35" s="232"/>
      <c r="F35" s="233"/>
      <c r="G35" s="233"/>
      <c r="H35" s="234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22"/>
      <c r="X35" s="223"/>
      <c r="Y35" s="223"/>
      <c r="Z35" s="223"/>
      <c r="AA35" s="223"/>
      <c r="AB35" s="223"/>
      <c r="AC35" s="223"/>
      <c r="AD35" s="224"/>
      <c r="AE35" s="20"/>
    </row>
    <row r="36" spans="2:31" ht="15">
      <c r="B36" s="11"/>
      <c r="C36" s="209"/>
      <c r="D36" s="209"/>
      <c r="E36" s="229"/>
      <c r="F36" s="230"/>
      <c r="G36" s="230"/>
      <c r="H36" s="231"/>
      <c r="I36" s="235"/>
      <c r="J36" s="235"/>
      <c r="K36" s="235"/>
      <c r="L36" s="235"/>
      <c r="M36" s="235"/>
      <c r="N36" s="236"/>
      <c r="O36" s="235"/>
      <c r="P36" s="235"/>
      <c r="Q36" s="235"/>
      <c r="R36" s="237"/>
      <c r="S36" s="235"/>
      <c r="T36" s="235"/>
      <c r="U36" s="235"/>
      <c r="V36" s="235"/>
      <c r="W36" s="222"/>
      <c r="X36" s="223"/>
      <c r="Y36" s="223"/>
      <c r="Z36" s="223"/>
      <c r="AA36" s="223"/>
      <c r="AB36" s="223"/>
      <c r="AC36" s="223"/>
      <c r="AD36" s="224"/>
      <c r="AE36" s="20"/>
    </row>
    <row r="37" spans="2:31" ht="15">
      <c r="B37" s="11"/>
      <c r="C37" s="209"/>
      <c r="D37" s="209"/>
      <c r="E37" s="232"/>
      <c r="F37" s="233"/>
      <c r="G37" s="233"/>
      <c r="H37" s="234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22"/>
      <c r="X37" s="223"/>
      <c r="Y37" s="223"/>
      <c r="Z37" s="223"/>
      <c r="AA37" s="223"/>
      <c r="AB37" s="223"/>
      <c r="AC37" s="223"/>
      <c r="AD37" s="224"/>
      <c r="AE37" s="20"/>
    </row>
    <row r="38" spans="2:31" ht="15">
      <c r="B38" s="11"/>
      <c r="C38" s="209"/>
      <c r="D38" s="209"/>
      <c r="E38" s="229"/>
      <c r="F38" s="230"/>
      <c r="G38" s="230"/>
      <c r="H38" s="231"/>
      <c r="I38" s="235"/>
      <c r="J38" s="235"/>
      <c r="K38" s="235"/>
      <c r="L38" s="235"/>
      <c r="M38" s="235"/>
      <c r="N38" s="236"/>
      <c r="O38" s="235"/>
      <c r="P38" s="235"/>
      <c r="Q38" s="235"/>
      <c r="R38" s="237"/>
      <c r="S38" s="235"/>
      <c r="T38" s="235"/>
      <c r="U38" s="235"/>
      <c r="V38" s="235"/>
      <c r="W38" s="222"/>
      <c r="X38" s="223"/>
      <c r="Y38" s="223"/>
      <c r="Z38" s="223"/>
      <c r="AA38" s="223"/>
      <c r="AB38" s="223"/>
      <c r="AC38" s="223"/>
      <c r="AD38" s="224"/>
      <c r="AE38" s="20"/>
    </row>
    <row r="39" spans="2:31" ht="15">
      <c r="B39" s="11"/>
      <c r="C39" s="209"/>
      <c r="D39" s="209"/>
      <c r="E39" s="232"/>
      <c r="F39" s="233"/>
      <c r="G39" s="233"/>
      <c r="H39" s="234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22"/>
      <c r="X39" s="223"/>
      <c r="Y39" s="223"/>
      <c r="Z39" s="223"/>
      <c r="AA39" s="223"/>
      <c r="AB39" s="223"/>
      <c r="AC39" s="223"/>
      <c r="AD39" s="224"/>
      <c r="AE39" s="20"/>
    </row>
    <row r="40" spans="2:31" ht="15">
      <c r="B40" s="11"/>
      <c r="C40" s="209"/>
      <c r="D40" s="209"/>
      <c r="E40" s="229"/>
      <c r="F40" s="230"/>
      <c r="G40" s="230"/>
      <c r="H40" s="231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22"/>
      <c r="X40" s="223"/>
      <c r="Y40" s="223"/>
      <c r="Z40" s="223"/>
      <c r="AA40" s="223"/>
      <c r="AB40" s="223"/>
      <c r="AC40" s="223"/>
      <c r="AD40" s="224"/>
      <c r="AE40" s="20"/>
    </row>
    <row r="41" spans="2:31" ht="15">
      <c r="B41" s="11"/>
      <c r="C41" s="209"/>
      <c r="D41" s="209"/>
      <c r="E41" s="232"/>
      <c r="F41" s="233"/>
      <c r="G41" s="233"/>
      <c r="H41" s="234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22"/>
      <c r="X41" s="223"/>
      <c r="Y41" s="223"/>
      <c r="Z41" s="223"/>
      <c r="AA41" s="223"/>
      <c r="AB41" s="223"/>
      <c r="AC41" s="223"/>
      <c r="AD41" s="224"/>
      <c r="AE41" s="20"/>
    </row>
    <row r="42" spans="2:31" ht="15">
      <c r="B42" s="11"/>
      <c r="C42" s="209"/>
      <c r="D42" s="209"/>
      <c r="E42" s="229"/>
      <c r="F42" s="230"/>
      <c r="G42" s="230"/>
      <c r="H42" s="231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22"/>
      <c r="X42" s="223"/>
      <c r="Y42" s="223"/>
      <c r="Z42" s="223"/>
      <c r="AA42" s="223"/>
      <c r="AB42" s="223"/>
      <c r="AC42" s="223"/>
      <c r="AD42" s="224"/>
      <c r="AE42" s="20"/>
    </row>
    <row r="43" spans="2:31" ht="15">
      <c r="B43" s="11"/>
      <c r="C43" s="209"/>
      <c r="D43" s="209"/>
      <c r="E43" s="232"/>
      <c r="F43" s="233"/>
      <c r="G43" s="233"/>
      <c r="H43" s="234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22"/>
      <c r="X43" s="223"/>
      <c r="Y43" s="223"/>
      <c r="Z43" s="223"/>
      <c r="AA43" s="223"/>
      <c r="AB43" s="223"/>
      <c r="AC43" s="223"/>
      <c r="AD43" s="224"/>
      <c r="AE43" s="20"/>
    </row>
    <row r="44" spans="2:31" ht="15">
      <c r="B44" s="11"/>
      <c r="C44" s="209"/>
      <c r="D44" s="209"/>
      <c r="E44" s="229"/>
      <c r="F44" s="230"/>
      <c r="G44" s="230"/>
      <c r="H44" s="231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22"/>
      <c r="X44" s="223"/>
      <c r="Y44" s="223"/>
      <c r="Z44" s="223"/>
      <c r="AA44" s="223"/>
      <c r="AB44" s="223"/>
      <c r="AC44" s="223"/>
      <c r="AD44" s="224"/>
      <c r="AE44" s="20"/>
    </row>
    <row r="45" spans="2:31" ht="15">
      <c r="B45" s="11"/>
      <c r="C45" s="209"/>
      <c r="D45" s="209"/>
      <c r="E45" s="232"/>
      <c r="F45" s="233"/>
      <c r="G45" s="233"/>
      <c r="H45" s="234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25"/>
      <c r="X45" s="226"/>
      <c r="Y45" s="226"/>
      <c r="Z45" s="226"/>
      <c r="AA45" s="226"/>
      <c r="AB45" s="226"/>
      <c r="AC45" s="226"/>
      <c r="AD45" s="227"/>
      <c r="AE45" s="42"/>
    </row>
    <row r="46" spans="2:31" ht="19.5" customHeight="1">
      <c r="B46" s="11"/>
      <c r="C46" s="72">
        <f>COUNT(C28:C45)</f>
        <v>0</v>
      </c>
      <c r="D46" s="72"/>
      <c r="E46" s="246"/>
      <c r="F46" s="247"/>
      <c r="G46" s="247"/>
      <c r="H46" s="248"/>
      <c r="I46" s="246"/>
      <c r="J46" s="247"/>
      <c r="K46" s="247"/>
      <c r="L46" s="247"/>
      <c r="M46" s="248"/>
      <c r="N46" s="246"/>
      <c r="O46" s="247"/>
      <c r="P46" s="247"/>
      <c r="Q46" s="248"/>
      <c r="R46" s="246"/>
      <c r="S46" s="247"/>
      <c r="T46" s="247"/>
      <c r="U46" s="247"/>
      <c r="V46" s="248"/>
      <c r="W46" s="246"/>
      <c r="X46" s="247"/>
      <c r="Y46" s="247"/>
      <c r="Z46" s="247"/>
      <c r="AA46" s="247"/>
      <c r="AB46" s="247"/>
      <c r="AC46" s="247"/>
      <c r="AD46" s="248"/>
      <c r="AE46" s="8"/>
    </row>
    <row r="47" spans="2:31" ht="18.75">
      <c r="B47" s="4" t="s">
        <v>34</v>
      </c>
      <c r="C47" s="12"/>
      <c r="D47" s="12"/>
      <c r="E47" s="12"/>
      <c r="F47" s="12"/>
      <c r="G47" s="12"/>
      <c r="H47" s="1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8"/>
    </row>
    <row r="48" spans="2:31" ht="24.75" customHeight="1">
      <c r="B48" s="11"/>
      <c r="C48" s="203" t="s">
        <v>35</v>
      </c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49"/>
      <c r="AE48" s="43"/>
    </row>
    <row r="49" spans="2:31" ht="29.25" customHeight="1">
      <c r="B49" s="11"/>
      <c r="C49" s="263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5"/>
      <c r="AE49" s="26"/>
    </row>
    <row r="50" spans="2:31" ht="15">
      <c r="B50" s="11"/>
      <c r="C50" s="266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8"/>
      <c r="AE50" s="26"/>
    </row>
    <row r="51" spans="2:31" ht="16.5" customHeight="1">
      <c r="B51" s="11"/>
      <c r="C51" s="266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8"/>
      <c r="AE51" s="26"/>
    </row>
    <row r="52" spans="2:31" ht="15">
      <c r="B52" s="11"/>
      <c r="C52" s="269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1"/>
      <c r="AE52" s="44"/>
    </row>
    <row r="53" spans="2:31" ht="6.75" customHeight="1">
      <c r="B53" s="11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</row>
    <row r="54" spans="1:31" s="3" customFormat="1" ht="18.75">
      <c r="A54" s="1"/>
      <c r="B54" s="4" t="s">
        <v>36</v>
      </c>
      <c r="C54" s="12"/>
      <c r="D54" s="12"/>
      <c r="E54" s="12"/>
      <c r="F54" s="12"/>
      <c r="G54" s="12"/>
      <c r="H54" s="1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8"/>
    </row>
    <row r="55" spans="2:31" ht="15" customHeight="1">
      <c r="B55" s="11"/>
      <c r="C55" s="238" t="s">
        <v>37</v>
      </c>
      <c r="D55" s="239"/>
      <c r="E55" s="239"/>
      <c r="F55" s="239"/>
      <c r="G55" s="240"/>
      <c r="H55" s="272" t="s">
        <v>69</v>
      </c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47"/>
    </row>
    <row r="56" spans="2:31" ht="15" customHeight="1">
      <c r="B56" s="11"/>
      <c r="C56" s="238"/>
      <c r="D56" s="239"/>
      <c r="E56" s="239"/>
      <c r="F56" s="239"/>
      <c r="G56" s="240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47"/>
    </row>
    <row r="57" spans="2:31" ht="15" customHeight="1">
      <c r="B57" s="11"/>
      <c r="C57" s="238" t="s">
        <v>38</v>
      </c>
      <c r="D57" s="239"/>
      <c r="E57" s="239"/>
      <c r="F57" s="239"/>
      <c r="G57" s="240"/>
      <c r="H57" s="241" t="s">
        <v>39</v>
      </c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41"/>
    </row>
    <row r="58" spans="2:31" ht="15" customHeight="1">
      <c r="B58" s="11"/>
      <c r="C58" s="238"/>
      <c r="D58" s="239"/>
      <c r="E58" s="239"/>
      <c r="F58" s="239"/>
      <c r="G58" s="240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41"/>
    </row>
    <row r="59" spans="2:31" ht="15" customHeight="1">
      <c r="B59" s="11"/>
      <c r="C59" s="238" t="s">
        <v>40</v>
      </c>
      <c r="D59" s="239"/>
      <c r="E59" s="239"/>
      <c r="F59" s="239"/>
      <c r="G59" s="240"/>
      <c r="H59" s="241" t="s">
        <v>104</v>
      </c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41"/>
    </row>
    <row r="60" spans="2:31" ht="15" customHeight="1">
      <c r="B60" s="11"/>
      <c r="C60" s="238"/>
      <c r="D60" s="239"/>
      <c r="E60" s="239"/>
      <c r="F60" s="239"/>
      <c r="G60" s="240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41"/>
    </row>
    <row r="61" spans="1:31" s="3" customFormat="1" ht="15" customHeight="1">
      <c r="A61" s="1"/>
      <c r="B61" s="11"/>
      <c r="C61" s="238" t="s">
        <v>166</v>
      </c>
      <c r="D61" s="239"/>
      <c r="E61" s="239"/>
      <c r="F61" s="239"/>
      <c r="G61" s="240"/>
      <c r="H61" s="250" t="str">
        <f>IF(C8="HN",VLOOKUP(I8,Data!$D$2:$L$13,4,FALSE),IF(C8="HCM",VLOOKUP(I8,Data!$D$2:$L$13,5,FALSE)))</f>
        <v>02nd Aug 2017</v>
      </c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2"/>
      <c r="AE61" s="41"/>
    </row>
    <row r="62" spans="1:31" s="3" customFormat="1" ht="15" customHeight="1">
      <c r="A62" s="1"/>
      <c r="B62" s="11"/>
      <c r="C62" s="238"/>
      <c r="D62" s="239"/>
      <c r="E62" s="239"/>
      <c r="F62" s="239"/>
      <c r="G62" s="240"/>
      <c r="H62" s="253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5"/>
      <c r="AE62" s="41"/>
    </row>
    <row r="63" spans="1:31" s="3" customFormat="1" ht="26.25" customHeight="1">
      <c r="A63" s="1"/>
      <c r="B63" s="11"/>
      <c r="C63" s="160" t="s">
        <v>167</v>
      </c>
      <c r="D63" s="161"/>
      <c r="E63" s="161"/>
      <c r="F63" s="161"/>
      <c r="G63" s="16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3"/>
      <c r="AE63" s="121"/>
    </row>
    <row r="64" spans="1:31" s="3" customFormat="1" ht="30.75" customHeight="1">
      <c r="A64" s="1"/>
      <c r="B64" s="11"/>
      <c r="C64" s="163"/>
      <c r="D64" s="164"/>
      <c r="E64" s="164"/>
      <c r="F64" s="164"/>
      <c r="G64" s="165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5"/>
      <c r="AE64" s="121"/>
    </row>
    <row r="65" spans="2:31" ht="18.75" customHeight="1"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8"/>
    </row>
    <row r="66" spans="2:31" ht="18.75">
      <c r="B66" s="4" t="s">
        <v>41</v>
      </c>
      <c r="C66" s="12"/>
      <c r="D66" s="12"/>
      <c r="E66" s="12"/>
      <c r="F66" s="12"/>
      <c r="G66" s="12"/>
      <c r="H66" s="1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8"/>
    </row>
    <row r="67" spans="2:31" ht="22.5" customHeight="1">
      <c r="B67" s="13"/>
      <c r="C67" s="256" t="str">
        <f>VLOOKUP(C8,Data!$B$24:$C$27,2,FALSE)</f>
        <v>Seminar will be held in hotel in Hanoi (specific address will be informed before the Seminar date)</v>
      </c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5"/>
      <c r="AB67" s="5"/>
      <c r="AC67" s="5"/>
      <c r="AD67" s="5"/>
      <c r="AE67" s="8"/>
    </row>
    <row r="68" spans="2:31" ht="21.75" customHeight="1">
      <c r="B68" s="13"/>
      <c r="C68" s="15" t="str">
        <f>VLOOKUP(C8,Data!$B$32:$C$37,2,FALSE)</f>
        <v>会場はハノイ市内のホテル相当となります（お申し込み後にご案内申し上げます）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5"/>
      <c r="AB68" s="5"/>
      <c r="AC68" s="5"/>
      <c r="AD68" s="5"/>
      <c r="AE68" s="8"/>
    </row>
    <row r="69" spans="2:31" ht="24" customHeight="1">
      <c r="B69" s="11"/>
      <c r="C69" s="257" t="s">
        <v>79</v>
      </c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9"/>
      <c r="AE69" s="8"/>
    </row>
    <row r="70" spans="1:31" s="51" customFormat="1" ht="171" customHeight="1">
      <c r="A70" s="48"/>
      <c r="B70" s="49"/>
      <c r="C70" s="260" t="str">
        <f>VLOOKUP(C8,Data!$B$18:$C$22,2,FALSE)</f>
        <v>Địa chỉ/ Address :  Tầng 5, Số 138 Hoàng Ngân, Trung Hòa, Cầu Giấy, Hà Nội
Web                  : www.imtc.vn
ĐT/ Tel             : 024.3222.2171 
Người phụ trách / in charge : Kenji Hachiya (Tiếng Nhật, Tiếng Anh - Japanese, English)
E-mail: hachiya@imtc.vn
Phone: 093.424.8018
Người phụ trách / in charge : Nguyễn Ngọc Bích (Tiếng Anh, Tiếng Việt - English, Vietnamese)
E-mail: bichnn@imtc.vn
Phone: 098.476.5307</v>
      </c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2"/>
      <c r="AE70" s="50"/>
    </row>
    <row r="71" spans="2:31" ht="15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4"/>
    </row>
    <row r="118" ht="15">
      <c r="F118" s="55"/>
    </row>
    <row r="119" ht="15">
      <c r="F119" s="56"/>
    </row>
    <row r="120" ht="15">
      <c r="F120" s="56"/>
    </row>
    <row r="121" ht="15">
      <c r="F121" s="56"/>
    </row>
    <row r="122" ht="15">
      <c r="F122" s="56"/>
    </row>
    <row r="123" ht="15">
      <c r="F123" s="56"/>
    </row>
    <row r="124" ht="15">
      <c r="F124" s="56"/>
    </row>
  </sheetData>
  <sheetProtection/>
  <mergeCells count="120">
    <mergeCell ref="C61:G62"/>
    <mergeCell ref="H61:AD62"/>
    <mergeCell ref="C67:Z67"/>
    <mergeCell ref="C69:AD69"/>
    <mergeCell ref="C70:AD70"/>
    <mergeCell ref="C49:AD52"/>
    <mergeCell ref="C55:G56"/>
    <mergeCell ref="H55:AD56"/>
    <mergeCell ref="C57:G58"/>
    <mergeCell ref="H57:AD58"/>
    <mergeCell ref="C59:G60"/>
    <mergeCell ref="H59:AD60"/>
    <mergeCell ref="C63:G64"/>
    <mergeCell ref="H63:AD64"/>
    <mergeCell ref="E46:H46"/>
    <mergeCell ref="I46:M46"/>
    <mergeCell ref="N46:Q46"/>
    <mergeCell ref="R46:V46"/>
    <mergeCell ref="W46:AD46"/>
    <mergeCell ref="C48:AD48"/>
    <mergeCell ref="C44:C45"/>
    <mergeCell ref="D44:D45"/>
    <mergeCell ref="E44:H45"/>
    <mergeCell ref="I44:M45"/>
    <mergeCell ref="N44:Q45"/>
    <mergeCell ref="R44:V45"/>
    <mergeCell ref="C42:C43"/>
    <mergeCell ref="D42:D43"/>
    <mergeCell ref="E42:H43"/>
    <mergeCell ref="I42:M43"/>
    <mergeCell ref="N42:Q43"/>
    <mergeCell ref="R42:V43"/>
    <mergeCell ref="C40:C41"/>
    <mergeCell ref="D40:D41"/>
    <mergeCell ref="E40:H41"/>
    <mergeCell ref="I40:M41"/>
    <mergeCell ref="N40:Q41"/>
    <mergeCell ref="R40:V41"/>
    <mergeCell ref="C38:C39"/>
    <mergeCell ref="D38:D39"/>
    <mergeCell ref="E38:H39"/>
    <mergeCell ref="I38:M39"/>
    <mergeCell ref="N38:Q39"/>
    <mergeCell ref="R38:V39"/>
    <mergeCell ref="C36:C37"/>
    <mergeCell ref="D36:D37"/>
    <mergeCell ref="E36:H37"/>
    <mergeCell ref="I36:M37"/>
    <mergeCell ref="N36:Q37"/>
    <mergeCell ref="R36:V37"/>
    <mergeCell ref="I32:M33"/>
    <mergeCell ref="N32:Q33"/>
    <mergeCell ref="R32:V33"/>
    <mergeCell ref="C34:C35"/>
    <mergeCell ref="D34:D35"/>
    <mergeCell ref="E34:H35"/>
    <mergeCell ref="I34:M35"/>
    <mergeCell ref="N34:Q35"/>
    <mergeCell ref="R34:V35"/>
    <mergeCell ref="W28:AD45"/>
    <mergeCell ref="C30:C31"/>
    <mergeCell ref="D30:D31"/>
    <mergeCell ref="E30:H31"/>
    <mergeCell ref="I30:M31"/>
    <mergeCell ref="N30:Q31"/>
    <mergeCell ref="R30:V31"/>
    <mergeCell ref="C32:C33"/>
    <mergeCell ref="D32:D33"/>
    <mergeCell ref="E32:H33"/>
    <mergeCell ref="C28:C29"/>
    <mergeCell ref="D28:D29"/>
    <mergeCell ref="E28:H29"/>
    <mergeCell ref="I28:M29"/>
    <mergeCell ref="N28:Q29"/>
    <mergeCell ref="R28:V29"/>
    <mergeCell ref="C22:AD22"/>
    <mergeCell ref="C26:C27"/>
    <mergeCell ref="D26:D27"/>
    <mergeCell ref="E26:H27"/>
    <mergeCell ref="I26:M27"/>
    <mergeCell ref="N26:V26"/>
    <mergeCell ref="W26:AD27"/>
    <mergeCell ref="N27:Q27"/>
    <mergeCell ref="R27:V27"/>
    <mergeCell ref="C20:G21"/>
    <mergeCell ref="H20:S20"/>
    <mergeCell ref="T20:U20"/>
    <mergeCell ref="V20:AD20"/>
    <mergeCell ref="H21:S21"/>
    <mergeCell ref="T21:U21"/>
    <mergeCell ref="V21:AD21"/>
    <mergeCell ref="C18:G19"/>
    <mergeCell ref="H18:S18"/>
    <mergeCell ref="T18:U18"/>
    <mergeCell ref="V18:AD18"/>
    <mergeCell ref="H19:S19"/>
    <mergeCell ref="T19:U19"/>
    <mergeCell ref="V19:AD19"/>
    <mergeCell ref="C13:G15"/>
    <mergeCell ref="H13:AD13"/>
    <mergeCell ref="H14:AD15"/>
    <mergeCell ref="C16:G17"/>
    <mergeCell ref="H16:S16"/>
    <mergeCell ref="T16:U16"/>
    <mergeCell ref="V16:AD16"/>
    <mergeCell ref="H17:S17"/>
    <mergeCell ref="T17:U17"/>
    <mergeCell ref="X17:AA17"/>
    <mergeCell ref="C7:H7"/>
    <mergeCell ref="I7:W7"/>
    <mergeCell ref="X7:AD7"/>
    <mergeCell ref="C8:H9"/>
    <mergeCell ref="I8:W9"/>
    <mergeCell ref="X8:AD9"/>
    <mergeCell ref="B2:AE2"/>
    <mergeCell ref="B3:AE3"/>
    <mergeCell ref="B4:AE4"/>
    <mergeCell ref="C6:H6"/>
    <mergeCell ref="I6:W6"/>
    <mergeCell ref="X6:AD6"/>
  </mergeCells>
  <dataValidations count="3">
    <dataValidation type="list" allowBlank="1" showInputMessage="1" showErrorMessage="1" sqref="D28:D45">
      <formula1>$AO$2:$AO$3</formula1>
    </dataValidation>
    <dataValidation type="list" allowBlank="1" showErrorMessage="1" promptTitle="Place of workshop/開催地" sqref="C8:H9">
      <formula1>"HN, HCM"</formula1>
    </dataValidation>
    <dataValidation type="list" allowBlank="1" showErrorMessage="1" prompt="Please select the workshop to attend from the list/ 参加する講座名をリストから選択ください" sqref="I8:W9">
      <formula1>INDIRECT("Data!$d3:$d11")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4:Y37"/>
  <sheetViews>
    <sheetView view="pageBreakPreview" zoomScale="85" zoomScaleSheetLayoutView="85" zoomScalePageLayoutView="0" workbookViewId="0" topLeftCell="A1">
      <selection activeCell="H19" sqref="H19"/>
    </sheetView>
  </sheetViews>
  <sheetFormatPr defaultColWidth="9.140625" defaultRowHeight="12.75"/>
  <cols>
    <col min="1" max="1" width="2.57421875" style="64" customWidth="1"/>
    <col min="2" max="2" width="5.00390625" style="64" customWidth="1"/>
    <col min="3" max="3" width="9.7109375" style="64" customWidth="1"/>
    <col min="4" max="4" width="13.7109375" style="64" customWidth="1"/>
    <col min="5" max="5" width="11.7109375" style="64" customWidth="1"/>
    <col min="6" max="6" width="15.28125" style="64" customWidth="1"/>
    <col min="7" max="7" width="11.8515625" style="64" customWidth="1"/>
    <col min="8" max="8" width="12.7109375" style="64" customWidth="1"/>
    <col min="9" max="9" width="25.7109375" style="64" customWidth="1"/>
    <col min="10" max="10" width="2.57421875" style="64" customWidth="1"/>
    <col min="11" max="11" width="9.140625" style="64" customWidth="1"/>
    <col min="12" max="12" width="11.57421875" style="64" hidden="1" customWidth="1"/>
    <col min="13" max="25" width="0" style="64" hidden="1" customWidth="1"/>
    <col min="26" max="16384" width="9.140625" style="64" customWidth="1"/>
  </cols>
  <sheetData>
    <row r="1" ht="12.75"/>
    <row r="2" ht="12.75"/>
    <row r="3" ht="12.75"/>
    <row r="4" spans="3:9" ht="12.75" customHeight="1">
      <c r="C4" s="273" t="s">
        <v>81</v>
      </c>
      <c r="D4" s="273"/>
      <c r="E4" s="273"/>
      <c r="F4" s="273"/>
      <c r="G4" s="273"/>
      <c r="H4" s="273"/>
      <c r="I4" s="273"/>
    </row>
    <row r="6" spans="2:9" ht="23.25">
      <c r="B6" s="274" t="s">
        <v>47</v>
      </c>
      <c r="C6" s="274"/>
      <c r="D6" s="274"/>
      <c r="E6" s="274"/>
      <c r="F6" s="274"/>
      <c r="G6" s="274"/>
      <c r="H6" s="274"/>
      <c r="I6" s="274"/>
    </row>
    <row r="7" spans="2:9" ht="20.25" customHeight="1">
      <c r="B7" s="104" t="s">
        <v>98</v>
      </c>
      <c r="C7" s="104"/>
      <c r="D7" s="104"/>
      <c r="E7" s="103" t="str">
        <f>'Registration form (Hanoi)'!X8</f>
        <v>10th &amp; 11th, Aug, 2017</v>
      </c>
      <c r="F7" s="104"/>
      <c r="G7" s="104" t="s">
        <v>99</v>
      </c>
      <c r="H7" s="104"/>
      <c r="I7" s="104" t="str">
        <f>'Registration form (Hanoi)'!X8</f>
        <v>10th &amp; 11th, Aug, 2017</v>
      </c>
    </row>
    <row r="8" ht="8.25" customHeight="1"/>
    <row r="9" spans="2:10" ht="27" customHeight="1">
      <c r="B9" s="275" t="s">
        <v>63</v>
      </c>
      <c r="C9" s="275"/>
      <c r="D9" s="276">
        <f>'Registration form (Hanoi)'!H14</f>
        <v>0</v>
      </c>
      <c r="E9" s="276"/>
      <c r="F9" s="276"/>
      <c r="G9" s="276"/>
      <c r="H9" s="276"/>
      <c r="I9" s="276"/>
      <c r="J9" s="276"/>
    </row>
    <row r="10" spans="2:10" ht="28.5" customHeight="1">
      <c r="B10" s="275" t="s">
        <v>64</v>
      </c>
      <c r="C10" s="275"/>
      <c r="D10" s="277">
        <f>'Registration form (Hanoi)'!H17</f>
        <v>0</v>
      </c>
      <c r="E10" s="277"/>
      <c r="F10" s="277"/>
      <c r="G10" s="277"/>
      <c r="H10" s="277"/>
      <c r="I10" s="277"/>
      <c r="J10" s="277"/>
    </row>
    <row r="11" spans="2:10" ht="21" customHeight="1">
      <c r="B11" s="278" t="s">
        <v>65</v>
      </c>
      <c r="C11" s="278"/>
      <c r="D11" s="279">
        <f>'Registration form (Hanoi)'!V16</f>
        <v>0</v>
      </c>
      <c r="E11" s="280"/>
      <c r="F11" s="280"/>
      <c r="G11" s="280"/>
      <c r="H11" s="280"/>
      <c r="I11" s="280"/>
      <c r="J11" s="280"/>
    </row>
    <row r="12" spans="2:5" ht="23.25" customHeight="1">
      <c r="B12" s="66" t="s">
        <v>103</v>
      </c>
      <c r="C12" s="66"/>
      <c r="D12" s="66"/>
      <c r="E12" s="64" t="s">
        <v>53</v>
      </c>
    </row>
    <row r="13" spans="2:7" ht="15">
      <c r="B13" s="66" t="s">
        <v>100</v>
      </c>
      <c r="C13" s="66"/>
      <c r="D13" s="65"/>
      <c r="G13" s="64" t="str">
        <f>F14</f>
        <v>10th &amp; 11th, Aug, 2017</v>
      </c>
    </row>
    <row r="14" spans="2:6" ht="15">
      <c r="B14" s="67" t="s">
        <v>97</v>
      </c>
      <c r="C14" s="67"/>
      <c r="D14" s="68"/>
      <c r="F14" s="118" t="str">
        <f>'Registration form (Hanoi)'!X8</f>
        <v>10th &amp; 11th, Aug, 2017</v>
      </c>
    </row>
    <row r="16" spans="2:25" ht="25.5" customHeight="1">
      <c r="B16" s="281" t="s">
        <v>48</v>
      </c>
      <c r="C16" s="281" t="s">
        <v>58</v>
      </c>
      <c r="D16" s="281"/>
      <c r="E16" s="281"/>
      <c r="F16" s="281" t="s">
        <v>57</v>
      </c>
      <c r="G16" s="283" t="s">
        <v>62</v>
      </c>
      <c r="H16" s="281" t="s">
        <v>54</v>
      </c>
      <c r="I16" s="281" t="s">
        <v>55</v>
      </c>
      <c r="L16" s="77"/>
      <c r="M16" s="78"/>
      <c r="N16" s="78"/>
      <c r="O16" s="78"/>
      <c r="P16" s="78"/>
      <c r="Q16" s="79">
        <v>4</v>
      </c>
      <c r="R16" s="79">
        <v>5</v>
      </c>
      <c r="S16" s="79">
        <v>6</v>
      </c>
      <c r="T16" s="80">
        <v>7</v>
      </c>
      <c r="U16" s="80">
        <v>8</v>
      </c>
      <c r="V16" s="80">
        <v>9</v>
      </c>
      <c r="W16" s="81">
        <v>10</v>
      </c>
      <c r="X16" s="81">
        <v>11</v>
      </c>
      <c r="Y16" s="81">
        <v>12</v>
      </c>
    </row>
    <row r="17" spans="2:25" ht="39.75" customHeight="1">
      <c r="B17" s="282"/>
      <c r="C17" s="281"/>
      <c r="D17" s="281"/>
      <c r="E17" s="281"/>
      <c r="F17" s="281"/>
      <c r="G17" s="284"/>
      <c r="H17" s="281"/>
      <c r="I17" s="281"/>
      <c r="L17" s="82"/>
      <c r="M17" s="83" t="str">
        <f>RIGHT("000000000000"&amp;ROUND(L19,0),12)</f>
        <v>000000000000</v>
      </c>
      <c r="N17" s="84">
        <v>1</v>
      </c>
      <c r="O17" s="84">
        <v>2</v>
      </c>
      <c r="P17" s="84">
        <v>3</v>
      </c>
      <c r="Q17" s="85">
        <f>VALUE(MID(M17,Q16,1))</f>
        <v>0</v>
      </c>
      <c r="R17" s="85">
        <f>VALUE(MID(M17,R16,1))</f>
        <v>0</v>
      </c>
      <c r="S17" s="85">
        <f>VALUE(MID(M17,S16,1))</f>
        <v>0</v>
      </c>
      <c r="T17" s="86">
        <f>VALUE(MID(M17,T16,1))</f>
        <v>0</v>
      </c>
      <c r="U17" s="86">
        <f>VALUE(MID(M17,U16,1))</f>
        <v>0</v>
      </c>
      <c r="V17" s="86">
        <f>VALUE(MID(M17,V16,1))</f>
        <v>0</v>
      </c>
      <c r="W17" s="87">
        <f>VALUE(MID(M17,W16,1))</f>
        <v>0</v>
      </c>
      <c r="X17" s="87">
        <f>VALUE(MID(M17,X16,1))</f>
        <v>0</v>
      </c>
      <c r="Y17" s="87">
        <f>VALUE(MID(M17,Y16,1))</f>
        <v>0</v>
      </c>
    </row>
    <row r="18" spans="2:25" ht="54.75" customHeight="1">
      <c r="B18" s="69">
        <v>1</v>
      </c>
      <c r="C18" s="287" t="str">
        <f>'Registration form (Hanoi)'!I8</f>
        <v>Tư duy lôgic thông qua giải quyết vấn đề/  論理思考を鍛える 問題解決</v>
      </c>
      <c r="D18" s="288"/>
      <c r="E18" s="289"/>
      <c r="F18" s="70">
        <f>'Registration form (Hanoi)'!C46</f>
        <v>0</v>
      </c>
      <c r="G18" s="70">
        <f>TRUNC(F18/3)</f>
        <v>0</v>
      </c>
      <c r="H18" s="71">
        <v>4000000</v>
      </c>
      <c r="I18" s="71">
        <f>H18*(F18-G18)</f>
        <v>0</v>
      </c>
      <c r="L18" s="88"/>
      <c r="M18" s="89"/>
      <c r="N18" s="90">
        <f>VALUE(MID(M17,N17,1))</f>
        <v>0</v>
      </c>
      <c r="O18" s="90">
        <f>VALUE(MID(M17,O17,1))</f>
        <v>0</v>
      </c>
      <c r="P18" s="90">
        <f>VALUE(MID(M17,P17,1))</f>
        <v>0</v>
      </c>
      <c r="Q18" s="85">
        <f>SUM(Q17:Q17)</f>
        <v>0</v>
      </c>
      <c r="R18" s="85">
        <f>SUM(Q17:R17)</f>
        <v>0</v>
      </c>
      <c r="S18" s="85">
        <f>SUM(Q17:S17)</f>
        <v>0</v>
      </c>
      <c r="T18" s="86">
        <f>SUM(T17:T17)</f>
        <v>0</v>
      </c>
      <c r="U18" s="86">
        <f>SUM(T17:U17)</f>
        <v>0</v>
      </c>
      <c r="V18" s="86">
        <f>SUM(T17:V17)</f>
        <v>0</v>
      </c>
      <c r="W18" s="87">
        <f>SUM(W17:W17)</f>
        <v>0</v>
      </c>
      <c r="X18" s="87">
        <f>SUM(W17:X17)</f>
        <v>0</v>
      </c>
      <c r="Y18" s="87">
        <f>SUM(W17:Y17)</f>
        <v>0</v>
      </c>
    </row>
    <row r="19" spans="2:25" ht="18" customHeight="1">
      <c r="B19" s="69">
        <v>2</v>
      </c>
      <c r="C19" s="290" t="s">
        <v>59</v>
      </c>
      <c r="D19" s="291"/>
      <c r="E19" s="291"/>
      <c r="F19" s="72"/>
      <c r="G19" s="72"/>
      <c r="H19" s="115">
        <v>0.1</v>
      </c>
      <c r="I19" s="114">
        <f>H19*I18</f>
        <v>0</v>
      </c>
      <c r="L19" s="91">
        <f>I20</f>
        <v>0</v>
      </c>
      <c r="M19" s="89"/>
      <c r="N19" s="90">
        <f>SUM(N18:N18)</f>
        <v>0</v>
      </c>
      <c r="O19" s="90">
        <f>SUM(N18:O18)</f>
        <v>0</v>
      </c>
      <c r="P19" s="90">
        <f>SUM(N18:P18)</f>
        <v>0</v>
      </c>
      <c r="Q19" s="92">
        <f>IF(Q17=0,"",CHOOSE(Q17,"một","hai","ba","bốn","năm","sáu","bảy","tám","chín"))</f>
      </c>
      <c r="R19" s="92">
        <f>IF(R17=0,IF(AND(Q17&lt;&gt;0,S17&lt;&gt;0),"lẻ",""),CHOOSE(R17,"mười","hai","ba","bốn","năm","sáu","bảy","tám","chín"))</f>
      </c>
      <c r="S19" s="92">
        <f>IF(S17=0,"",CHOOSE(S17,IF(R17&gt;1,"mốt","một"),"hai","ba","bốn",IF(R17=0,"năm","lăm"),"sáu","bảy","tám","chín"))</f>
      </c>
      <c r="T19" s="93">
        <f>IF(T17=0,"",CHOOSE(T17,"một","hai","ba","bốn","năm","sáu","bảy","tám","chín"))</f>
      </c>
      <c r="U19" s="93">
        <f>IF(U17=0,IF(AND(T17&lt;&gt;0,V17&lt;&gt;0),"lẻ",""),CHOOSE(U17,"mười","hai","ba","bốn","năm","sáu","bảy","tám","chín"))</f>
      </c>
      <c r="V19" s="93">
        <f>IF(V17=0,"",CHOOSE(V17,IF(U17&gt;1,"mốt","một"),"hai","ba","bốn",IF(U17=0,"năm","lăm"),"sáu","bảy","tám","chín"))</f>
      </c>
      <c r="W19" s="94">
        <f>IF(W17=0,"",CHOOSE(W17,"một","hai","ba","bốn","năm","sáu","bảy","tám","chín"))</f>
      </c>
      <c r="X19" s="94">
        <f>IF(X17=0,IF(AND(W17&lt;&gt;0,Y17&lt;&gt;0),"lẻ",""),CHOOSE(X17,"mười","hai","ba","bốn","năm","sáu","bảy","tám","chín"))</f>
      </c>
      <c r="Y19" s="94">
        <f>IF(Y17=0,"",CHOOSE(Y17,IF(X17&gt;1,"mốt","một"),"hai","ba","bốn",IF(X17=0,"năm","lăm"),"sáu","bảy","tám","chín"))</f>
      </c>
    </row>
    <row r="20" spans="2:25" ht="18" customHeight="1">
      <c r="B20" s="73"/>
      <c r="C20" s="292" t="s">
        <v>56</v>
      </c>
      <c r="D20" s="292"/>
      <c r="E20" s="292"/>
      <c r="F20" s="72"/>
      <c r="G20" s="72"/>
      <c r="H20" s="72"/>
      <c r="I20" s="74">
        <f>I18+I19</f>
        <v>0</v>
      </c>
      <c r="L20" s="91"/>
      <c r="M20" s="89"/>
      <c r="N20" s="95">
        <f>IF(N18=0,"",CHOOSE(N18,"một","hai","ba","bốn","năm","sáu","bảy","tám","chín"))</f>
      </c>
      <c r="O20" s="95">
        <f>IF(O18=0,IF(AND(N18&lt;&gt;0,P18&lt;&gt;0),"lẻ",""),CHOOSE(O18,"mười","hai","ba","bốn","năm","sáu","bảy","tám","chín"))</f>
      </c>
      <c r="P20" s="95">
        <f>IF(P18=0,"",CHOOSE(P18,IF(O18&gt;1,"mốt","một"),"hai","ba","bốn",IF(O18=0,"năm","lăm"),"sáu","bảy","tám","chín"))</f>
      </c>
      <c r="Q20" s="96">
        <f>IF(Q17=0,"","trăm")</f>
      </c>
      <c r="R20" s="96">
        <f>IF(R17=0,"",IF(R17=1,"","mươi"))</f>
      </c>
      <c r="S20" s="96">
        <f>IF(AND(S17=0,S18=0),"","triệu")</f>
      </c>
      <c r="T20" s="97">
        <f>IF(T17=0,"","trăm")</f>
      </c>
      <c r="U20" s="97">
        <f>IF(U17=0,"",IF(U17=1,"","mươi"))</f>
      </c>
      <c r="V20" s="97">
        <f>IF(AND(V17=0,V18=0),"","ngàn")</f>
      </c>
      <c r="W20" s="98">
        <f>IF(W17=0,"","trăm")</f>
      </c>
      <c r="X20" s="98">
        <f>IF(X17=0,"",IF(X17=1,"","mươi"))</f>
      </c>
      <c r="Y20" s="98" t="s">
        <v>66</v>
      </c>
    </row>
    <row r="21" spans="2:25" ht="7.5" customHeight="1">
      <c r="B21" s="75"/>
      <c r="C21" s="75"/>
      <c r="D21" s="75"/>
      <c r="E21" s="75"/>
      <c r="F21" s="75"/>
      <c r="G21" s="75"/>
      <c r="H21" s="75"/>
      <c r="I21" s="75"/>
      <c r="L21" s="91"/>
      <c r="M21" s="89"/>
      <c r="N21" s="99">
        <f>IF(N18=0,"","trăm")</f>
      </c>
      <c r="O21" s="99">
        <f>IF(O18=0,"",IF(O18=1,"","mươi"))</f>
      </c>
      <c r="P21" s="99">
        <f>IF(AND(P18=0,P19=0),"","tỷ")</f>
      </c>
      <c r="Q21" s="100"/>
      <c r="R21" s="100"/>
      <c r="S21" s="100"/>
      <c r="T21" s="100"/>
      <c r="U21" s="100"/>
      <c r="V21" s="100"/>
      <c r="W21" s="100"/>
      <c r="X21" s="100"/>
      <c r="Y21" s="100"/>
    </row>
    <row r="22" spans="2:25" ht="15">
      <c r="B22" s="293" t="s">
        <v>61</v>
      </c>
      <c r="C22" s="293"/>
      <c r="D22" s="1" t="str">
        <f>M22</f>
        <v>Không đồng.</v>
      </c>
      <c r="E22" s="75"/>
      <c r="F22" s="75"/>
      <c r="G22" s="75"/>
      <c r="H22" s="75"/>
      <c r="I22" s="75"/>
      <c r="L22" s="91"/>
      <c r="M22" s="101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100"/>
      <c r="O22" s="100"/>
      <c r="P22" s="100"/>
      <c r="Q22" s="78"/>
      <c r="R22" s="78"/>
      <c r="S22" s="78"/>
      <c r="T22" s="78"/>
      <c r="U22" s="78"/>
      <c r="V22" s="78"/>
      <c r="W22" s="78"/>
      <c r="X22" s="78"/>
      <c r="Y22" s="78"/>
    </row>
    <row r="23" spans="2:25" ht="15">
      <c r="B23" s="294" t="s">
        <v>52</v>
      </c>
      <c r="C23" s="294"/>
      <c r="D23" s="76" t="e">
        <f>Spellnumber(I20)</f>
        <v>#NAME?</v>
      </c>
      <c r="E23" s="75"/>
      <c r="F23" s="75"/>
      <c r="G23" s="75"/>
      <c r="H23" s="75"/>
      <c r="I23" s="75"/>
      <c r="L23" s="91"/>
      <c r="M23" s="102"/>
      <c r="N23" s="102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2:9" ht="7.5" customHeight="1">
      <c r="B24" s="75"/>
      <c r="C24" s="75"/>
      <c r="D24" s="75"/>
      <c r="E24" s="75"/>
      <c r="F24" s="75"/>
      <c r="G24" s="75"/>
      <c r="H24" s="75"/>
      <c r="I24" s="75"/>
    </row>
    <row r="25" spans="2:9" ht="15">
      <c r="B25" s="103" t="s">
        <v>67</v>
      </c>
      <c r="C25" s="103"/>
      <c r="D25" s="103"/>
      <c r="E25" s="103"/>
      <c r="F25" s="103" t="str">
        <f>'Registration form (Hanoi)'!H61</f>
        <v>02nd Aug 2017</v>
      </c>
      <c r="G25" s="103"/>
      <c r="H25" s="103"/>
      <c r="I25" s="103"/>
    </row>
    <row r="26" spans="2:9" ht="15">
      <c r="B26" s="104" t="s">
        <v>68</v>
      </c>
      <c r="C26" s="104"/>
      <c r="D26" s="104"/>
      <c r="E26" s="104" t="str">
        <f>'Registration form (Hanoi)'!H61</f>
        <v>02nd Aug 2017</v>
      </c>
      <c r="F26" s="104"/>
      <c r="G26" s="104"/>
      <c r="H26" s="104"/>
      <c r="I26" s="104"/>
    </row>
    <row r="27" spans="2:9" ht="15">
      <c r="B27" s="66" t="s">
        <v>49</v>
      </c>
      <c r="C27" s="75"/>
      <c r="D27" s="75"/>
      <c r="E27" s="75"/>
      <c r="F27" s="75"/>
      <c r="G27" s="75"/>
      <c r="H27" s="75"/>
      <c r="I27" s="75"/>
    </row>
    <row r="28" spans="2:9" ht="15">
      <c r="B28" s="65" t="s">
        <v>75</v>
      </c>
      <c r="C28" s="75"/>
      <c r="D28" s="75"/>
      <c r="E28" s="75"/>
      <c r="F28" s="75"/>
      <c r="G28" s="75"/>
      <c r="H28" s="75"/>
      <c r="I28" s="75"/>
    </row>
    <row r="29" spans="2:9" ht="15">
      <c r="B29" s="65" t="s">
        <v>50</v>
      </c>
      <c r="C29" s="75"/>
      <c r="D29" s="75"/>
      <c r="E29" s="75"/>
      <c r="F29" s="75"/>
      <c r="G29" s="75"/>
      <c r="H29" s="75"/>
      <c r="I29" s="75"/>
    </row>
    <row r="30" ht="15">
      <c r="B30" s="65" t="s">
        <v>106</v>
      </c>
    </row>
    <row r="31" ht="9.75" customHeight="1"/>
    <row r="32" spans="2:9" ht="15">
      <c r="B32" s="295" t="s">
        <v>82</v>
      </c>
      <c r="C32" s="295"/>
      <c r="D32" s="295"/>
      <c r="E32" s="295"/>
      <c r="F32" s="295"/>
      <c r="G32" s="295"/>
      <c r="H32" s="295"/>
      <c r="I32" s="295"/>
    </row>
    <row r="33" spans="2:9" ht="15">
      <c r="B33" s="285" t="s">
        <v>83</v>
      </c>
      <c r="C33" s="285"/>
      <c r="D33" s="285"/>
      <c r="E33" s="285"/>
      <c r="F33" s="285"/>
      <c r="G33" s="285"/>
      <c r="H33" s="285"/>
      <c r="I33" s="285"/>
    </row>
    <row r="35" spans="6:9" ht="15">
      <c r="F35" s="286" t="s">
        <v>51</v>
      </c>
      <c r="G35" s="286"/>
      <c r="H35" s="286"/>
      <c r="I35" s="286"/>
    </row>
    <row r="36" spans="5:10" ht="14.25">
      <c r="E36" s="286" t="s">
        <v>105</v>
      </c>
      <c r="F36" s="286"/>
      <c r="G36" s="286"/>
      <c r="H36" s="286"/>
      <c r="I36" s="286"/>
      <c r="J36" s="286"/>
    </row>
    <row r="37" spans="6:9" ht="15">
      <c r="F37" s="273" t="s">
        <v>85</v>
      </c>
      <c r="G37" s="273"/>
      <c r="H37" s="273"/>
      <c r="I37" s="273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B33:I33"/>
    <mergeCell ref="F35:I35"/>
    <mergeCell ref="E36:J36"/>
    <mergeCell ref="F37:I37"/>
    <mergeCell ref="C18:E18"/>
    <mergeCell ref="C19:E19"/>
    <mergeCell ref="C20:E20"/>
    <mergeCell ref="B22:C22"/>
    <mergeCell ref="B23:C23"/>
    <mergeCell ref="B32:I32"/>
    <mergeCell ref="B11:C11"/>
    <mergeCell ref="D11:J11"/>
    <mergeCell ref="B16:B17"/>
    <mergeCell ref="C16:E17"/>
    <mergeCell ref="F16:F17"/>
    <mergeCell ref="G16:G17"/>
    <mergeCell ref="H16:H17"/>
    <mergeCell ref="I16:I17"/>
    <mergeCell ref="C4:I4"/>
    <mergeCell ref="B6:I6"/>
    <mergeCell ref="B9:C9"/>
    <mergeCell ref="D9:J9"/>
    <mergeCell ref="B10:C10"/>
    <mergeCell ref="D10:J10"/>
  </mergeCells>
  <printOptions horizontalCentered="1"/>
  <pageMargins left="0.5" right="0" top="0" bottom="0" header="0.5" footer="0.5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4:Y37"/>
  <sheetViews>
    <sheetView view="pageBreakPreview" zoomScale="85" zoomScaleSheetLayoutView="85" zoomScalePageLayoutView="0" workbookViewId="0" topLeftCell="A7">
      <selection activeCell="D23" sqref="D23"/>
    </sheetView>
  </sheetViews>
  <sheetFormatPr defaultColWidth="9.140625" defaultRowHeight="12.75"/>
  <cols>
    <col min="1" max="1" width="2.57421875" style="64" customWidth="1"/>
    <col min="2" max="2" width="5.00390625" style="64" customWidth="1"/>
    <col min="3" max="3" width="9.7109375" style="64" customWidth="1"/>
    <col min="4" max="4" width="14.28125" style="64" customWidth="1"/>
    <col min="5" max="5" width="11.7109375" style="64" customWidth="1"/>
    <col min="6" max="6" width="15.7109375" style="64" customWidth="1"/>
    <col min="7" max="7" width="11.00390625" style="64" customWidth="1"/>
    <col min="8" max="8" width="12.140625" style="64" customWidth="1"/>
    <col min="9" max="9" width="26.7109375" style="64" customWidth="1"/>
    <col min="10" max="10" width="2.57421875" style="64" customWidth="1"/>
    <col min="11" max="11" width="9.140625" style="64" customWidth="1"/>
    <col min="12" max="12" width="11.57421875" style="64" hidden="1" customWidth="1"/>
    <col min="13" max="25" width="0" style="64" hidden="1" customWidth="1"/>
    <col min="26" max="16384" width="9.140625" style="64" customWidth="1"/>
  </cols>
  <sheetData>
    <row r="1" ht="12.75"/>
    <row r="2" ht="12.75"/>
    <row r="3" ht="12.75"/>
    <row r="4" spans="3:9" ht="12.75" customHeight="1">
      <c r="C4" s="273" t="s">
        <v>81</v>
      </c>
      <c r="D4" s="273"/>
      <c r="E4" s="273"/>
      <c r="F4" s="273"/>
      <c r="G4" s="273"/>
      <c r="H4" s="273"/>
      <c r="I4" s="273"/>
    </row>
    <row r="6" spans="2:9" ht="23.25">
      <c r="B6" s="274" t="s">
        <v>47</v>
      </c>
      <c r="C6" s="274"/>
      <c r="D6" s="274"/>
      <c r="E6" s="274"/>
      <c r="F6" s="274"/>
      <c r="G6" s="274"/>
      <c r="H6" s="274"/>
      <c r="I6" s="274"/>
    </row>
    <row r="7" spans="2:9" ht="15">
      <c r="B7" s="104" t="s">
        <v>98</v>
      </c>
      <c r="C7" s="104"/>
      <c r="D7" s="104"/>
      <c r="E7" s="103" t="str">
        <f>'Payment-Non EP（Hanoi)'!E7</f>
        <v>10th &amp; 11th, Aug, 2017</v>
      </c>
      <c r="F7" s="104"/>
      <c r="G7" s="104" t="s">
        <v>101</v>
      </c>
      <c r="H7" s="104"/>
      <c r="I7" s="104" t="str">
        <f>'Payment-Non EP（Hanoi)'!I7</f>
        <v>10th &amp; 11th, Aug, 2017</v>
      </c>
    </row>
    <row r="8" ht="8.25" customHeight="1"/>
    <row r="9" spans="2:10" ht="27" customHeight="1">
      <c r="B9" s="275" t="s">
        <v>63</v>
      </c>
      <c r="C9" s="275"/>
      <c r="D9" s="276">
        <f>'Registration form (Hanoi)'!H14</f>
        <v>0</v>
      </c>
      <c r="E9" s="276"/>
      <c r="F9" s="276"/>
      <c r="G9" s="276"/>
      <c r="H9" s="276"/>
      <c r="I9" s="276"/>
      <c r="J9" s="276"/>
    </row>
    <row r="10" spans="2:10" ht="28.5" customHeight="1">
      <c r="B10" s="275" t="s">
        <v>64</v>
      </c>
      <c r="C10" s="275"/>
      <c r="D10" s="277">
        <f>'Registration form (Hanoi)'!H17</f>
        <v>0</v>
      </c>
      <c r="E10" s="277"/>
      <c r="F10" s="277"/>
      <c r="G10" s="277"/>
      <c r="H10" s="277"/>
      <c r="I10" s="277"/>
      <c r="J10" s="277"/>
    </row>
    <row r="11" spans="2:10" ht="21" customHeight="1">
      <c r="B11" s="278" t="s">
        <v>65</v>
      </c>
      <c r="C11" s="278"/>
      <c r="D11" s="279">
        <f>'Registration form (Hanoi)'!V16</f>
        <v>0</v>
      </c>
      <c r="E11" s="280"/>
      <c r="F11" s="280"/>
      <c r="G11" s="280"/>
      <c r="H11" s="280"/>
      <c r="I11" s="280"/>
      <c r="J11" s="280"/>
    </row>
    <row r="12" spans="2:5" ht="23.25" customHeight="1">
      <c r="B12" s="66" t="s">
        <v>103</v>
      </c>
      <c r="C12" s="66"/>
      <c r="D12" s="66"/>
      <c r="E12" s="64" t="s">
        <v>53</v>
      </c>
    </row>
    <row r="13" spans="2:7" ht="15">
      <c r="B13" s="66" t="s">
        <v>100</v>
      </c>
      <c r="C13" s="66"/>
      <c r="D13" s="65"/>
      <c r="G13" s="64" t="str">
        <f>'Registration form (Hanoi)'!X8</f>
        <v>10th &amp; 11th, Aug, 2017</v>
      </c>
    </row>
    <row r="14" spans="2:6" ht="15">
      <c r="B14" s="67" t="s">
        <v>102</v>
      </c>
      <c r="C14" s="67"/>
      <c r="D14" s="68"/>
      <c r="F14" s="118" t="str">
        <f>'Registration form (Hanoi)'!X8</f>
        <v>10th &amp; 11th, Aug, 2017</v>
      </c>
    </row>
    <row r="15" ht="8.25" customHeight="1"/>
    <row r="16" spans="2:25" ht="34.5" customHeight="1">
      <c r="B16" s="281" t="s">
        <v>48</v>
      </c>
      <c r="C16" s="281" t="s">
        <v>58</v>
      </c>
      <c r="D16" s="281"/>
      <c r="E16" s="281"/>
      <c r="F16" s="281" t="s">
        <v>57</v>
      </c>
      <c r="G16" s="283" t="s">
        <v>62</v>
      </c>
      <c r="H16" s="281" t="s">
        <v>54</v>
      </c>
      <c r="I16" s="281" t="s">
        <v>55</v>
      </c>
      <c r="L16" s="77"/>
      <c r="M16" s="78"/>
      <c r="N16" s="78"/>
      <c r="O16" s="78"/>
      <c r="P16" s="78"/>
      <c r="Q16" s="79">
        <v>4</v>
      </c>
      <c r="R16" s="79">
        <v>5</v>
      </c>
      <c r="S16" s="79">
        <v>6</v>
      </c>
      <c r="T16" s="80">
        <v>7</v>
      </c>
      <c r="U16" s="80">
        <v>8</v>
      </c>
      <c r="V16" s="80">
        <v>9</v>
      </c>
      <c r="W16" s="81">
        <v>10</v>
      </c>
      <c r="X16" s="81">
        <v>11</v>
      </c>
      <c r="Y16" s="81">
        <v>12</v>
      </c>
    </row>
    <row r="17" spans="2:25" ht="32.25" customHeight="1">
      <c r="B17" s="282"/>
      <c r="C17" s="281"/>
      <c r="D17" s="281"/>
      <c r="E17" s="281"/>
      <c r="F17" s="281"/>
      <c r="G17" s="284"/>
      <c r="H17" s="281"/>
      <c r="I17" s="281"/>
      <c r="L17" s="82"/>
      <c r="M17" s="83" t="str">
        <f>RIGHT("000000000000"&amp;ROUND(L19,0),12)</f>
        <v>000000000000</v>
      </c>
      <c r="N17" s="84">
        <v>1</v>
      </c>
      <c r="O17" s="84">
        <v>2</v>
      </c>
      <c r="P17" s="84">
        <v>3</v>
      </c>
      <c r="Q17" s="85">
        <f>VALUE(MID(M17,Q16,1))</f>
        <v>0</v>
      </c>
      <c r="R17" s="85">
        <f>VALUE(MID(M17,R16,1))</f>
        <v>0</v>
      </c>
      <c r="S17" s="85">
        <f>VALUE(MID(M17,S16,1))</f>
        <v>0</v>
      </c>
      <c r="T17" s="86">
        <f>VALUE(MID(M17,T16,1))</f>
        <v>0</v>
      </c>
      <c r="U17" s="86">
        <f>VALUE(MID(M17,U16,1))</f>
        <v>0</v>
      </c>
      <c r="V17" s="86">
        <f>VALUE(MID(M17,V16,1))</f>
        <v>0</v>
      </c>
      <c r="W17" s="87">
        <f>VALUE(MID(M17,W16,1))</f>
        <v>0</v>
      </c>
      <c r="X17" s="87">
        <f>VALUE(MID(M17,X16,1))</f>
        <v>0</v>
      </c>
      <c r="Y17" s="87">
        <f>VALUE(MID(M17,Y16,1))</f>
        <v>0</v>
      </c>
    </row>
    <row r="18" spans="2:25" ht="54.75" customHeight="1">
      <c r="B18" s="69">
        <v>1</v>
      </c>
      <c r="C18" s="287" t="str">
        <f>'Payment-Non EP（Hanoi)'!C18:E18</f>
        <v>Tư duy lôgic thông qua giải quyết vấn đề/  論理思考を鍛える 問題解決</v>
      </c>
      <c r="D18" s="288"/>
      <c r="E18" s="289"/>
      <c r="F18" s="70">
        <f>'Registration form (Hanoi)'!C46</f>
        <v>0</v>
      </c>
      <c r="G18" s="70">
        <f>TRUNC(F18/3)</f>
        <v>0</v>
      </c>
      <c r="H18" s="71">
        <v>4000000</v>
      </c>
      <c r="I18" s="71">
        <f>H18*(F18-G18)</f>
        <v>0</v>
      </c>
      <c r="L18" s="88"/>
      <c r="M18" s="89"/>
      <c r="N18" s="90">
        <f>VALUE(MID(M17,N17,1))</f>
        <v>0</v>
      </c>
      <c r="O18" s="90">
        <f>VALUE(MID(M17,O17,1))</f>
        <v>0</v>
      </c>
      <c r="P18" s="90">
        <f>VALUE(MID(M17,P17,1))</f>
        <v>0</v>
      </c>
      <c r="Q18" s="85">
        <f>SUM(Q17:Q17)</f>
        <v>0</v>
      </c>
      <c r="R18" s="85">
        <f>SUM(Q17:R17)</f>
        <v>0</v>
      </c>
      <c r="S18" s="85">
        <f>SUM(Q17:S17)</f>
        <v>0</v>
      </c>
      <c r="T18" s="86">
        <f>SUM(T17:T17)</f>
        <v>0</v>
      </c>
      <c r="U18" s="86">
        <f>SUM(T17:U17)</f>
        <v>0</v>
      </c>
      <c r="V18" s="86">
        <f>SUM(T17:V17)</f>
        <v>0</v>
      </c>
      <c r="W18" s="87">
        <f>SUM(W17:W17)</f>
        <v>0</v>
      </c>
      <c r="X18" s="87">
        <f>SUM(W17:X17)</f>
        <v>0</v>
      </c>
      <c r="Y18" s="87">
        <f>SUM(W17:Y17)</f>
        <v>0</v>
      </c>
    </row>
    <row r="19" spans="2:25" ht="18" customHeight="1">
      <c r="B19" s="69">
        <v>2</v>
      </c>
      <c r="C19" s="290" t="s">
        <v>59</v>
      </c>
      <c r="D19" s="291"/>
      <c r="E19" s="291"/>
      <c r="F19" s="72"/>
      <c r="G19" s="72"/>
      <c r="H19" s="115">
        <v>0</v>
      </c>
      <c r="I19" s="114">
        <f>H19*I18</f>
        <v>0</v>
      </c>
      <c r="L19" s="91">
        <f>I20</f>
        <v>0</v>
      </c>
      <c r="M19" s="89"/>
      <c r="N19" s="90">
        <f>SUM(N18:N18)</f>
        <v>0</v>
      </c>
      <c r="O19" s="90">
        <f>SUM(N18:O18)</f>
        <v>0</v>
      </c>
      <c r="P19" s="90">
        <f>SUM(N18:P18)</f>
        <v>0</v>
      </c>
      <c r="Q19" s="92">
        <f>IF(Q17=0,"",CHOOSE(Q17,"một","hai","ba","bốn","năm","sáu","bảy","tám","chín"))</f>
      </c>
      <c r="R19" s="92">
        <f>IF(R17=0,IF(AND(Q17&lt;&gt;0,S17&lt;&gt;0),"lẻ",""),CHOOSE(R17,"mười","hai","ba","bốn","năm","sáu","bảy","tám","chín"))</f>
      </c>
      <c r="S19" s="92">
        <f>IF(S17=0,"",CHOOSE(S17,IF(R17&gt;1,"mốt","một"),"hai","ba","bốn",IF(R17=0,"năm","lăm"),"sáu","bảy","tám","chín"))</f>
      </c>
      <c r="T19" s="93">
        <f>IF(T17=0,"",CHOOSE(T17,"một","hai","ba","bốn","năm","sáu","bảy","tám","chín"))</f>
      </c>
      <c r="U19" s="93">
        <f>IF(U17=0,IF(AND(T17&lt;&gt;0,V17&lt;&gt;0),"lẻ",""),CHOOSE(U17,"mười","hai","ba","bốn","năm","sáu","bảy","tám","chín"))</f>
      </c>
      <c r="V19" s="93">
        <f>IF(V17=0,"",CHOOSE(V17,IF(U17&gt;1,"mốt","một"),"hai","ba","bốn",IF(U17=0,"năm","lăm"),"sáu","bảy","tám","chín"))</f>
      </c>
      <c r="W19" s="94">
        <f>IF(W17=0,"",CHOOSE(W17,"một","hai","ba","bốn","năm","sáu","bảy","tám","chín"))</f>
      </c>
      <c r="X19" s="94">
        <f>IF(X17=0,IF(AND(W17&lt;&gt;0,Y17&lt;&gt;0),"lẻ",""),CHOOSE(X17,"mười","hai","ba","bốn","năm","sáu","bảy","tám","chín"))</f>
      </c>
      <c r="Y19" s="94">
        <f>IF(Y17=0,"",CHOOSE(Y17,IF(X17&gt;1,"mốt","một"),"hai","ba","bốn",IF(X17=0,"năm","lăm"),"sáu","bảy","tám","chín"))</f>
      </c>
    </row>
    <row r="20" spans="2:25" ht="18" customHeight="1">
      <c r="B20" s="73"/>
      <c r="C20" s="292" t="s">
        <v>56</v>
      </c>
      <c r="D20" s="292"/>
      <c r="E20" s="292"/>
      <c r="F20" s="72"/>
      <c r="G20" s="72"/>
      <c r="H20" s="72"/>
      <c r="I20" s="74">
        <f>I18+I19</f>
        <v>0</v>
      </c>
      <c r="L20" s="91"/>
      <c r="M20" s="89"/>
      <c r="N20" s="95">
        <f>IF(N18=0,"",CHOOSE(N18,"một","hai","ba","bốn","năm","sáu","bảy","tám","chín"))</f>
      </c>
      <c r="O20" s="95">
        <f>IF(O18=0,IF(AND(N18&lt;&gt;0,P18&lt;&gt;0),"lẻ",""),CHOOSE(O18,"mười","hai","ba","bốn","năm","sáu","bảy","tám","chín"))</f>
      </c>
      <c r="P20" s="95">
        <f>IF(P18=0,"",CHOOSE(P18,IF(O18&gt;1,"mốt","một"),"hai","ba","bốn",IF(O18=0,"năm","lăm"),"sáu","bảy","tám","chín"))</f>
      </c>
      <c r="Q20" s="96">
        <f>IF(Q17=0,"","trăm")</f>
      </c>
      <c r="R20" s="96">
        <f>IF(R17=0,"",IF(R17=1,"","mươi"))</f>
      </c>
      <c r="S20" s="96">
        <f>IF(AND(S17=0,S18=0),"","triệu")</f>
      </c>
      <c r="T20" s="97">
        <f>IF(T17=0,"","trăm")</f>
      </c>
      <c r="U20" s="97">
        <f>IF(U17=0,"",IF(U17=1,"","mươi"))</f>
      </c>
      <c r="V20" s="97">
        <f>IF(AND(V17=0,V18=0),"","ngàn")</f>
      </c>
      <c r="W20" s="98">
        <f>IF(W17=0,"","trăm")</f>
      </c>
      <c r="X20" s="98">
        <f>IF(X17=0,"",IF(X17=1,"","mươi"))</f>
      </c>
      <c r="Y20" s="98" t="s">
        <v>66</v>
      </c>
    </row>
    <row r="21" spans="2:25" ht="7.5" customHeight="1">
      <c r="B21" s="75"/>
      <c r="C21" s="75"/>
      <c r="D21" s="75"/>
      <c r="E21" s="75"/>
      <c r="F21" s="75"/>
      <c r="G21" s="75"/>
      <c r="H21" s="75"/>
      <c r="I21" s="75"/>
      <c r="L21" s="91"/>
      <c r="M21" s="89"/>
      <c r="N21" s="99">
        <f>IF(N18=0,"","trăm")</f>
      </c>
      <c r="O21" s="99">
        <f>IF(O18=0,"",IF(O18=1,"","mươi"))</f>
      </c>
      <c r="P21" s="99">
        <f>IF(AND(P18=0,P19=0),"","tỷ")</f>
      </c>
      <c r="Q21" s="100"/>
      <c r="R21" s="100"/>
      <c r="S21" s="100"/>
      <c r="T21" s="100"/>
      <c r="U21" s="100"/>
      <c r="V21" s="100"/>
      <c r="W21" s="100"/>
      <c r="X21" s="100"/>
      <c r="Y21" s="100"/>
    </row>
    <row r="22" spans="2:25" ht="15">
      <c r="B22" s="293" t="s">
        <v>61</v>
      </c>
      <c r="C22" s="293"/>
      <c r="D22" s="1" t="str">
        <f>M22</f>
        <v>Không đồng.</v>
      </c>
      <c r="E22" s="75"/>
      <c r="F22" s="75"/>
      <c r="G22" s="75"/>
      <c r="H22" s="75"/>
      <c r="I22" s="75"/>
      <c r="L22" s="91"/>
      <c r="M22" s="101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100"/>
      <c r="O22" s="100"/>
      <c r="P22" s="100"/>
      <c r="Q22" s="78"/>
      <c r="R22" s="78"/>
      <c r="S22" s="78"/>
      <c r="T22" s="78"/>
      <c r="U22" s="78"/>
      <c r="V22" s="78"/>
      <c r="W22" s="78"/>
      <c r="X22" s="78"/>
      <c r="Y22" s="78"/>
    </row>
    <row r="23" spans="2:25" ht="15">
      <c r="B23" s="294" t="s">
        <v>52</v>
      </c>
      <c r="C23" s="294"/>
      <c r="D23" s="76" t="e">
        <f>Spellnumber(I20)</f>
        <v>#NAME?</v>
      </c>
      <c r="E23" s="75"/>
      <c r="F23" s="75"/>
      <c r="G23" s="75"/>
      <c r="H23" s="75"/>
      <c r="I23" s="75"/>
      <c r="L23" s="91"/>
      <c r="M23" s="102"/>
      <c r="N23" s="102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2:9" ht="7.5" customHeight="1">
      <c r="B24" s="75"/>
      <c r="C24" s="75"/>
      <c r="D24" s="75"/>
      <c r="E24" s="75"/>
      <c r="F24" s="75"/>
      <c r="G24" s="75"/>
      <c r="H24" s="75"/>
      <c r="I24" s="75"/>
    </row>
    <row r="25" spans="2:9" ht="15">
      <c r="B25" s="103" t="s">
        <v>67</v>
      </c>
      <c r="C25" s="103"/>
      <c r="D25" s="103"/>
      <c r="E25" s="103"/>
      <c r="F25" s="103" t="str">
        <f>'Registration form (Hanoi)'!H61</f>
        <v>02nd Aug 2017</v>
      </c>
      <c r="G25" s="103"/>
      <c r="H25" s="103"/>
      <c r="I25" s="103"/>
    </row>
    <row r="26" spans="2:9" ht="15">
      <c r="B26" s="104" t="s">
        <v>68</v>
      </c>
      <c r="C26" s="104"/>
      <c r="D26" s="104"/>
      <c r="E26" s="104" t="str">
        <f>'Registration form (Hanoi)'!H61</f>
        <v>02nd Aug 2017</v>
      </c>
      <c r="F26" s="104"/>
      <c r="G26" s="104"/>
      <c r="H26" s="104"/>
      <c r="I26" s="104"/>
    </row>
    <row r="27" spans="2:9" ht="15">
      <c r="B27" s="66" t="s">
        <v>49</v>
      </c>
      <c r="C27" s="75"/>
      <c r="D27" s="75"/>
      <c r="E27" s="75"/>
      <c r="F27" s="75"/>
      <c r="G27" s="75"/>
      <c r="H27" s="75"/>
      <c r="I27" s="75"/>
    </row>
    <row r="28" spans="2:9" ht="15">
      <c r="B28" s="65" t="s">
        <v>75</v>
      </c>
      <c r="C28" s="75"/>
      <c r="D28" s="75"/>
      <c r="E28" s="75"/>
      <c r="F28" s="75"/>
      <c r="G28" s="75"/>
      <c r="H28" s="75"/>
      <c r="I28" s="75"/>
    </row>
    <row r="29" spans="2:9" ht="15">
      <c r="B29" s="65" t="s">
        <v>50</v>
      </c>
      <c r="C29" s="75"/>
      <c r="D29" s="75"/>
      <c r="E29" s="75"/>
      <c r="F29" s="75"/>
      <c r="G29" s="75"/>
      <c r="H29" s="75"/>
      <c r="I29" s="75"/>
    </row>
    <row r="30" ht="15">
      <c r="B30" s="65" t="s">
        <v>106</v>
      </c>
    </row>
    <row r="31" ht="9.75" customHeight="1"/>
    <row r="32" spans="2:9" ht="15">
      <c r="B32" s="295" t="s">
        <v>82</v>
      </c>
      <c r="C32" s="295"/>
      <c r="D32" s="295"/>
      <c r="E32" s="295"/>
      <c r="F32" s="295"/>
      <c r="G32" s="295"/>
      <c r="H32" s="295"/>
      <c r="I32" s="295"/>
    </row>
    <row r="33" spans="2:9" ht="15">
      <c r="B33" s="285" t="s">
        <v>83</v>
      </c>
      <c r="C33" s="285"/>
      <c r="D33" s="285"/>
      <c r="E33" s="285"/>
      <c r="F33" s="285"/>
      <c r="G33" s="285"/>
      <c r="H33" s="285"/>
      <c r="I33" s="285"/>
    </row>
    <row r="35" spans="6:9" ht="15">
      <c r="F35" s="286" t="s">
        <v>51</v>
      </c>
      <c r="G35" s="286"/>
      <c r="H35" s="286"/>
      <c r="I35" s="286"/>
    </row>
    <row r="36" spans="5:10" ht="14.25">
      <c r="E36" s="286" t="s">
        <v>105</v>
      </c>
      <c r="F36" s="286"/>
      <c r="G36" s="286"/>
      <c r="H36" s="286"/>
      <c r="I36" s="286"/>
      <c r="J36" s="286"/>
    </row>
    <row r="37" spans="6:9" ht="15">
      <c r="F37" s="273" t="s">
        <v>85</v>
      </c>
      <c r="G37" s="273"/>
      <c r="H37" s="273"/>
      <c r="I37" s="273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B33:I33"/>
    <mergeCell ref="F35:I35"/>
    <mergeCell ref="E36:J36"/>
    <mergeCell ref="F37:I37"/>
    <mergeCell ref="C18:E18"/>
    <mergeCell ref="C19:E19"/>
    <mergeCell ref="C20:E20"/>
    <mergeCell ref="B22:C22"/>
    <mergeCell ref="B23:C23"/>
    <mergeCell ref="B32:I32"/>
    <mergeCell ref="B11:C11"/>
    <mergeCell ref="D11:J11"/>
    <mergeCell ref="B16:B17"/>
    <mergeCell ref="C16:E17"/>
    <mergeCell ref="F16:F17"/>
    <mergeCell ref="G16:G17"/>
    <mergeCell ref="H16:H17"/>
    <mergeCell ref="I16:I17"/>
    <mergeCell ref="C4:I4"/>
    <mergeCell ref="B6:I6"/>
    <mergeCell ref="B9:C9"/>
    <mergeCell ref="D9:J9"/>
    <mergeCell ref="B10:C10"/>
    <mergeCell ref="D10:J10"/>
  </mergeCells>
  <printOptions horizontalCentered="1"/>
  <pageMargins left="0.5" right="0" top="0" bottom="0" header="0.5" footer="0.5"/>
  <pageSetup fitToHeight="1" fitToWidth="1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B37"/>
  <sheetViews>
    <sheetView zoomScale="70" zoomScaleNormal="70" zoomScalePageLayoutView="0" workbookViewId="0" topLeftCell="A1">
      <selection activeCell="D10" sqref="D10"/>
    </sheetView>
  </sheetViews>
  <sheetFormatPr defaultColWidth="9.140625" defaultRowHeight="12.75"/>
  <cols>
    <col min="1" max="1" width="3.8515625" style="0" customWidth="1"/>
    <col min="2" max="2" width="12.00390625" style="0" bestFit="1" customWidth="1"/>
    <col min="3" max="3" width="114.421875" style="0" customWidth="1"/>
    <col min="4" max="4" width="96.140625" style="0" customWidth="1"/>
    <col min="5" max="5" width="25.8515625" style="0" customWidth="1"/>
    <col min="6" max="6" width="29.140625" style="0" customWidth="1"/>
    <col min="7" max="7" width="22.28125" style="0" customWidth="1"/>
    <col min="8" max="8" width="21.8515625" style="0" bestFit="1" customWidth="1"/>
    <col min="9" max="9" width="26.421875" style="105" bestFit="1" customWidth="1"/>
    <col min="10" max="10" width="26.8515625" style="105" bestFit="1" customWidth="1"/>
    <col min="11" max="11" width="22.7109375" style="105" bestFit="1" customWidth="1"/>
    <col min="12" max="12" width="22.00390625" style="105" bestFit="1" customWidth="1"/>
  </cols>
  <sheetData>
    <row r="1" spans="3:12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 s="105">
        <v>7</v>
      </c>
      <c r="J1" s="105">
        <v>8</v>
      </c>
      <c r="K1" s="105">
        <v>9</v>
      </c>
      <c r="L1" s="105">
        <v>10</v>
      </c>
    </row>
    <row r="2" spans="1:28" ht="15">
      <c r="A2" s="9"/>
      <c r="B2" s="55"/>
      <c r="C2" s="110" t="s">
        <v>42</v>
      </c>
      <c r="D2" s="110"/>
      <c r="E2" s="110" t="s">
        <v>8</v>
      </c>
      <c r="F2" s="110" t="s">
        <v>43</v>
      </c>
      <c r="G2" s="59" t="s">
        <v>44</v>
      </c>
      <c r="H2" s="59" t="s">
        <v>45</v>
      </c>
      <c r="I2" s="111"/>
      <c r="J2" s="111"/>
      <c r="K2" s="112"/>
      <c r="L2" s="112"/>
      <c r="Q2" s="9"/>
      <c r="S2" s="9"/>
      <c r="U2" s="9"/>
      <c r="V2" s="9"/>
      <c r="W2" s="9"/>
      <c r="X2" s="9"/>
      <c r="Y2" s="9"/>
      <c r="Z2" s="9"/>
      <c r="AA2" s="9"/>
      <c r="AB2" s="9"/>
    </row>
    <row r="3" spans="1:28" ht="34.5">
      <c r="A3" s="9"/>
      <c r="B3" s="55"/>
      <c r="C3" s="122" t="s">
        <v>114</v>
      </c>
      <c r="D3" s="113" t="s">
        <v>118</v>
      </c>
      <c r="E3" s="122" t="s">
        <v>121</v>
      </c>
      <c r="F3" s="122" t="s">
        <v>122</v>
      </c>
      <c r="G3" s="59" t="s">
        <v>140</v>
      </c>
      <c r="H3" s="59" t="s">
        <v>141</v>
      </c>
      <c r="I3" s="111"/>
      <c r="J3" s="111"/>
      <c r="K3" s="112"/>
      <c r="L3" s="112"/>
      <c r="Q3" s="9"/>
      <c r="S3" s="9"/>
      <c r="U3" s="9"/>
      <c r="V3" s="9"/>
      <c r="W3" s="9"/>
      <c r="X3" s="9"/>
      <c r="Y3" s="9"/>
      <c r="Z3" s="9"/>
      <c r="AA3" s="9"/>
      <c r="AB3" s="9"/>
    </row>
    <row r="4" spans="1:28" ht="17.25">
      <c r="A4" s="9"/>
      <c r="B4" s="55"/>
      <c r="C4" s="122" t="s">
        <v>162</v>
      </c>
      <c r="D4" s="113" t="s">
        <v>163</v>
      </c>
      <c r="E4" s="122" t="s">
        <v>123</v>
      </c>
      <c r="F4" s="122" t="s">
        <v>124</v>
      </c>
      <c r="G4" s="59" t="s">
        <v>142</v>
      </c>
      <c r="H4" s="59" t="s">
        <v>143</v>
      </c>
      <c r="I4" s="111"/>
      <c r="J4" s="111"/>
      <c r="K4" s="112"/>
      <c r="L4" s="112"/>
      <c r="Q4" s="9"/>
      <c r="S4" s="9"/>
      <c r="U4" s="9"/>
      <c r="V4" s="9"/>
      <c r="W4" s="9"/>
      <c r="X4" s="9"/>
      <c r="Y4" s="9"/>
      <c r="Z4" s="9"/>
      <c r="AA4" s="9"/>
      <c r="AB4" s="9"/>
    </row>
    <row r="5" spans="1:28" ht="17.25">
      <c r="A5" s="9"/>
      <c r="B5" s="55"/>
      <c r="C5" s="122" t="s">
        <v>94</v>
      </c>
      <c r="D5" s="113" t="s">
        <v>93</v>
      </c>
      <c r="E5" s="122" t="s">
        <v>125</v>
      </c>
      <c r="F5" s="122" t="s">
        <v>126</v>
      </c>
      <c r="G5" s="59" t="s">
        <v>144</v>
      </c>
      <c r="H5" s="59" t="s">
        <v>145</v>
      </c>
      <c r="I5" s="111"/>
      <c r="J5" s="111"/>
      <c r="K5" s="111"/>
      <c r="L5" s="111"/>
      <c r="Q5" s="9"/>
      <c r="S5" s="9"/>
      <c r="U5" s="9"/>
      <c r="V5" s="9"/>
      <c r="W5" s="9"/>
      <c r="X5" s="9"/>
      <c r="Y5" s="9"/>
      <c r="Z5" s="9"/>
      <c r="AA5" s="9"/>
      <c r="AB5" s="9"/>
    </row>
    <row r="6" spans="1:28" ht="17.25">
      <c r="A6" s="9"/>
      <c r="B6" s="55"/>
      <c r="C6" s="122" t="s">
        <v>70</v>
      </c>
      <c r="D6" s="113" t="s">
        <v>165</v>
      </c>
      <c r="E6" s="122" t="s">
        <v>168</v>
      </c>
      <c r="F6" s="122" t="s">
        <v>127</v>
      </c>
      <c r="G6" s="59" t="s">
        <v>169</v>
      </c>
      <c r="H6" s="59" t="s">
        <v>164</v>
      </c>
      <c r="I6" s="111"/>
      <c r="J6" s="111"/>
      <c r="K6" s="111"/>
      <c r="L6" s="111"/>
      <c r="Q6" s="9"/>
      <c r="S6" s="9"/>
      <c r="U6" s="9"/>
      <c r="V6" s="9"/>
      <c r="W6" s="9"/>
      <c r="X6" s="9"/>
      <c r="Y6" s="9"/>
      <c r="Z6" s="9"/>
      <c r="AA6" s="9"/>
      <c r="AB6" s="9"/>
    </row>
    <row r="7" spans="1:28" ht="17.25">
      <c r="A7" s="9"/>
      <c r="B7" s="55"/>
      <c r="C7" s="122" t="s">
        <v>71</v>
      </c>
      <c r="D7" s="113" t="s">
        <v>72</v>
      </c>
      <c r="E7" s="122" t="s">
        <v>129</v>
      </c>
      <c r="F7" s="122" t="s">
        <v>128</v>
      </c>
      <c r="G7" s="59" t="s">
        <v>146</v>
      </c>
      <c r="H7" s="59" t="s">
        <v>147</v>
      </c>
      <c r="I7" s="111"/>
      <c r="J7" s="111"/>
      <c r="K7" s="111"/>
      <c r="L7" s="111"/>
      <c r="Q7" s="9"/>
      <c r="S7" s="9"/>
      <c r="U7" s="9"/>
      <c r="V7" s="9"/>
      <c r="W7" s="9"/>
      <c r="X7" s="9"/>
      <c r="Y7" s="9"/>
      <c r="Z7" s="9"/>
      <c r="AA7" s="9"/>
      <c r="AB7" s="9"/>
    </row>
    <row r="8" spans="1:28" ht="17.25">
      <c r="A8" s="9"/>
      <c r="B8" s="55"/>
      <c r="C8" s="122" t="s">
        <v>95</v>
      </c>
      <c r="D8" s="113" t="s">
        <v>91</v>
      </c>
      <c r="E8" s="122" t="s">
        <v>131</v>
      </c>
      <c r="F8" s="122" t="s">
        <v>130</v>
      </c>
      <c r="G8" s="59" t="s">
        <v>148</v>
      </c>
      <c r="H8" s="59" t="s">
        <v>149</v>
      </c>
      <c r="I8" s="111"/>
      <c r="J8" s="111"/>
      <c r="K8" s="111"/>
      <c r="L8" s="111"/>
      <c r="Q8" s="9"/>
      <c r="S8" s="9"/>
      <c r="U8" s="9"/>
      <c r="V8" s="9"/>
      <c r="W8" s="9"/>
      <c r="X8" s="9"/>
      <c r="Y8" s="9"/>
      <c r="Z8" s="9"/>
      <c r="AA8" s="9"/>
      <c r="AB8" s="9"/>
    </row>
    <row r="9" spans="1:28" ht="34.5">
      <c r="A9" s="9"/>
      <c r="B9" s="55"/>
      <c r="C9" s="122" t="s">
        <v>116</v>
      </c>
      <c r="D9" s="113" t="s">
        <v>170</v>
      </c>
      <c r="E9" s="122" t="s">
        <v>132</v>
      </c>
      <c r="F9" s="122" t="s">
        <v>133</v>
      </c>
      <c r="G9" s="59" t="s">
        <v>150</v>
      </c>
      <c r="H9" s="59" t="s">
        <v>151</v>
      </c>
      <c r="I9" s="111"/>
      <c r="J9" s="111"/>
      <c r="K9" s="111"/>
      <c r="L9" s="111"/>
      <c r="Q9" s="9"/>
      <c r="S9" s="9"/>
      <c r="U9" s="9"/>
      <c r="V9" s="9"/>
      <c r="W9" s="9"/>
      <c r="X9" s="9"/>
      <c r="Y9" s="9"/>
      <c r="Z9" s="9"/>
      <c r="AA9" s="9"/>
      <c r="AB9" s="9"/>
    </row>
    <row r="10" spans="1:28" ht="34.5">
      <c r="A10" s="9"/>
      <c r="B10" s="55"/>
      <c r="C10" s="122" t="s">
        <v>96</v>
      </c>
      <c r="D10" s="113" t="s">
        <v>92</v>
      </c>
      <c r="E10" s="122" t="s">
        <v>134</v>
      </c>
      <c r="F10" s="122" t="s">
        <v>135</v>
      </c>
      <c r="G10" s="59" t="s">
        <v>152</v>
      </c>
      <c r="H10" s="59" t="s">
        <v>153</v>
      </c>
      <c r="I10" s="111"/>
      <c r="J10" s="111"/>
      <c r="K10" s="111"/>
      <c r="L10" s="111"/>
      <c r="Q10" s="9"/>
      <c r="S10" s="9"/>
      <c r="U10" s="9"/>
      <c r="V10" s="9"/>
      <c r="W10" s="9"/>
      <c r="X10" s="9"/>
      <c r="Y10" s="9"/>
      <c r="Z10" s="9"/>
      <c r="AA10" s="9"/>
      <c r="AB10" s="9"/>
    </row>
    <row r="11" spans="1:28" ht="17.25">
      <c r="A11" s="9"/>
      <c r="B11" s="55"/>
      <c r="C11" s="122" t="s">
        <v>115</v>
      </c>
      <c r="D11" s="113" t="s">
        <v>107</v>
      </c>
      <c r="E11" s="122" t="s">
        <v>136</v>
      </c>
      <c r="F11" s="122" t="s">
        <v>137</v>
      </c>
      <c r="G11" s="59" t="s">
        <v>154</v>
      </c>
      <c r="H11" s="59" t="s">
        <v>155</v>
      </c>
      <c r="I11" s="110"/>
      <c r="J11" s="110"/>
      <c r="K11" s="59"/>
      <c r="L11" s="59"/>
      <c r="Q11" s="9"/>
      <c r="S11" s="9"/>
      <c r="U11" s="9"/>
      <c r="V11" s="9"/>
      <c r="W11" s="9"/>
      <c r="X11" s="9"/>
      <c r="Y11" s="9"/>
      <c r="Z11" s="9"/>
      <c r="AA11" s="9"/>
      <c r="AB11" s="9"/>
    </row>
    <row r="12" spans="1:28" ht="34.5">
      <c r="A12" s="9"/>
      <c r="B12" s="55"/>
      <c r="C12" s="122" t="s">
        <v>117</v>
      </c>
      <c r="D12" s="113" t="s">
        <v>119</v>
      </c>
      <c r="E12" s="122" t="s">
        <v>138</v>
      </c>
      <c r="F12" s="122" t="s">
        <v>139</v>
      </c>
      <c r="G12" s="59" t="s">
        <v>156</v>
      </c>
      <c r="H12" s="59" t="s">
        <v>157</v>
      </c>
      <c r="I12" s="110"/>
      <c r="J12" s="110"/>
      <c r="K12" s="59"/>
      <c r="L12" s="59"/>
      <c r="Q12" s="9"/>
      <c r="S12" s="9"/>
      <c r="U12" s="9"/>
      <c r="V12" s="9"/>
      <c r="W12" s="9"/>
      <c r="X12" s="9"/>
      <c r="Y12" s="9"/>
      <c r="Z12" s="9"/>
      <c r="AA12" s="9"/>
      <c r="AB12" s="9"/>
    </row>
    <row r="13" spans="1:28" ht="34.5">
      <c r="A13" s="9"/>
      <c r="B13" s="55"/>
      <c r="C13" s="123" t="s">
        <v>113</v>
      </c>
      <c r="D13" s="113" t="s">
        <v>120</v>
      </c>
      <c r="E13" s="122" t="s">
        <v>158</v>
      </c>
      <c r="F13" s="122" t="s">
        <v>159</v>
      </c>
      <c r="G13" s="59" t="s">
        <v>160</v>
      </c>
      <c r="H13" s="59" t="s">
        <v>161</v>
      </c>
      <c r="I13" s="110"/>
      <c r="J13" s="110"/>
      <c r="K13" s="59"/>
      <c r="L13" s="59"/>
      <c r="Q13" s="9"/>
      <c r="S13" s="9"/>
      <c r="U13" s="9"/>
      <c r="V13" s="9"/>
      <c r="W13" s="9"/>
      <c r="X13" s="9"/>
      <c r="Y13" s="9"/>
      <c r="Z13" s="9"/>
      <c r="AA13" s="9"/>
      <c r="AB13" s="9"/>
    </row>
    <row r="14" spans="1:28" ht="17.25">
      <c r="A14" s="9"/>
      <c r="B14" s="55"/>
      <c r="D14" s="57"/>
      <c r="F14" s="56"/>
      <c r="G14" s="9"/>
      <c r="H14" s="9"/>
      <c r="I14"/>
      <c r="J14"/>
      <c r="K14" s="9"/>
      <c r="L14" s="9"/>
      <c r="Q14" s="9"/>
      <c r="S14" s="9"/>
      <c r="U14" s="9"/>
      <c r="V14" s="9"/>
      <c r="W14" s="9"/>
      <c r="X14" s="9"/>
      <c r="Y14" s="9"/>
      <c r="Z14" s="9"/>
      <c r="AA14" s="9"/>
      <c r="AB14" s="9"/>
    </row>
    <row r="15" spans="1:28" ht="15.75">
      <c r="A15" s="9"/>
      <c r="B15" s="55"/>
      <c r="C15" s="110" t="s">
        <v>8</v>
      </c>
      <c r="D15" s="110" t="s">
        <v>171</v>
      </c>
      <c r="E15" s="296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8"/>
      <c r="Z15" s="9"/>
      <c r="AA15" s="9"/>
      <c r="AB15" s="9"/>
    </row>
    <row r="16" spans="1:28" ht="15.75">
      <c r="A16" s="9"/>
      <c r="B16" s="55"/>
      <c r="C16" s="110" t="s">
        <v>43</v>
      </c>
      <c r="D16" s="110" t="s">
        <v>172</v>
      </c>
      <c r="E16" s="296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8"/>
      <c r="Z16" s="9"/>
      <c r="AA16" s="9"/>
      <c r="AB16" s="9"/>
    </row>
    <row r="17" spans="1:28" ht="15">
      <c r="A17" s="9"/>
      <c r="B17" s="9"/>
      <c r="C17" s="9"/>
      <c r="D17" s="9"/>
      <c r="E17" s="9"/>
      <c r="F17" s="9"/>
      <c r="G17" s="9"/>
      <c r="H17" s="9"/>
      <c r="I17" s="106"/>
      <c r="J17" s="106"/>
      <c r="K17" s="106"/>
      <c r="L17" s="106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174.75" customHeight="1">
      <c r="A18" s="9"/>
      <c r="B18" s="9" t="s">
        <v>8</v>
      </c>
      <c r="C18" s="58" t="s">
        <v>173</v>
      </c>
      <c r="D18" s="9"/>
      <c r="E18" s="9"/>
      <c r="F18" s="9"/>
      <c r="G18" s="9"/>
      <c r="H18" s="9"/>
      <c r="I18" s="106"/>
      <c r="J18" s="106"/>
      <c r="K18" s="106"/>
      <c r="L18" s="106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171.75" customHeight="1">
      <c r="A19" s="9"/>
      <c r="B19" s="9" t="s">
        <v>43</v>
      </c>
      <c r="C19" s="58" t="s">
        <v>174</v>
      </c>
      <c r="D19" s="9"/>
      <c r="E19" s="9"/>
      <c r="F19" s="9"/>
      <c r="G19" s="9"/>
      <c r="H19" s="9"/>
      <c r="I19" s="106"/>
      <c r="J19" s="106"/>
      <c r="K19" s="106"/>
      <c r="L19" s="106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63" customFormat="1" ht="15.75">
      <c r="A20" s="3"/>
      <c r="B20" s="3"/>
      <c r="C20" s="62"/>
      <c r="D20" s="3"/>
      <c r="E20" s="3"/>
      <c r="F20" s="3"/>
      <c r="G20" s="3"/>
      <c r="H20" s="3"/>
      <c r="I20" s="107"/>
      <c r="J20" s="107"/>
      <c r="K20" s="107"/>
      <c r="L20" s="107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.75" customHeight="1">
      <c r="A21" s="9"/>
      <c r="B21" s="9"/>
      <c r="C21" s="9"/>
      <c r="D21" s="9"/>
      <c r="E21" s="9"/>
      <c r="F21" s="9"/>
      <c r="G21" s="9"/>
      <c r="H21" s="9"/>
      <c r="I21" s="106"/>
      <c r="J21" s="106"/>
      <c r="K21" s="106"/>
      <c r="L21" s="106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9.5" customHeight="1">
      <c r="A22" s="9"/>
      <c r="B22" s="59" t="s">
        <v>8</v>
      </c>
      <c r="C22" s="59" t="s">
        <v>175</v>
      </c>
      <c r="D22" s="9"/>
      <c r="E22" s="9"/>
      <c r="F22" s="9"/>
      <c r="G22" s="9"/>
      <c r="H22" s="9"/>
      <c r="I22" s="106"/>
      <c r="J22" s="106"/>
      <c r="K22" s="106"/>
      <c r="L22" s="106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ht="15">
      <c r="A23" s="9"/>
      <c r="B23" s="59" t="s">
        <v>74</v>
      </c>
      <c r="C23" s="59" t="s">
        <v>176</v>
      </c>
      <c r="D23" s="9"/>
      <c r="E23" s="9"/>
      <c r="F23" s="9"/>
      <c r="G23" s="9"/>
      <c r="H23" s="9"/>
      <c r="I23" s="106"/>
      <c r="J23" s="106"/>
      <c r="K23" s="106"/>
      <c r="L23" s="106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17.25" customHeight="1">
      <c r="A24" s="9"/>
      <c r="B24" s="59" t="s">
        <v>73</v>
      </c>
      <c r="C24" s="59" t="s">
        <v>177</v>
      </c>
      <c r="D24" s="109"/>
      <c r="E24" s="60"/>
      <c r="F24" s="60"/>
      <c r="G24" s="60"/>
      <c r="H24" s="60"/>
      <c r="I24" s="108"/>
      <c r="J24" s="108"/>
      <c r="K24" s="108"/>
      <c r="L24" s="108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9"/>
      <c r="Y24" s="9"/>
      <c r="Z24" s="9"/>
      <c r="AA24" s="9"/>
      <c r="AB24" s="9"/>
    </row>
    <row r="25" spans="1:28" ht="17.25" customHeight="1">
      <c r="A25" s="9"/>
      <c r="B25" s="59" t="s">
        <v>43</v>
      </c>
      <c r="C25" s="59" t="s">
        <v>178</v>
      </c>
      <c r="D25" s="109"/>
      <c r="E25" s="60"/>
      <c r="F25" s="60"/>
      <c r="G25" s="60"/>
      <c r="H25" s="60"/>
      <c r="I25" s="108"/>
      <c r="J25" s="108"/>
      <c r="K25" s="108"/>
      <c r="L25" s="108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9"/>
      <c r="Y25" s="9"/>
      <c r="Z25" s="9"/>
      <c r="AA25" s="9"/>
      <c r="AB25" s="9"/>
    </row>
    <row r="26" spans="1:28" ht="17.25" customHeight="1">
      <c r="A26" s="9"/>
      <c r="B26" s="9"/>
      <c r="C26" s="9"/>
      <c r="D26" s="109"/>
      <c r="E26" s="60"/>
      <c r="F26" s="60"/>
      <c r="G26" s="60"/>
      <c r="H26" s="60"/>
      <c r="I26" s="108"/>
      <c r="J26" s="108"/>
      <c r="K26" s="108"/>
      <c r="L26" s="108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9"/>
      <c r="Y26" s="9"/>
      <c r="Z26" s="9"/>
      <c r="AA26" s="9"/>
      <c r="AB26" s="9"/>
    </row>
    <row r="27" spans="1:28" ht="17.25" customHeight="1">
      <c r="A27" s="9"/>
      <c r="B27" s="59" t="s">
        <v>8</v>
      </c>
      <c r="C27" s="59" t="s">
        <v>179</v>
      </c>
      <c r="D27" s="109"/>
      <c r="E27" s="60"/>
      <c r="F27" s="60"/>
      <c r="G27" s="60"/>
      <c r="H27" s="60"/>
      <c r="I27" s="108"/>
      <c r="J27" s="108"/>
      <c r="K27" s="108"/>
      <c r="L27" s="108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9"/>
      <c r="Y27" s="9"/>
      <c r="Z27" s="9"/>
      <c r="AA27" s="9"/>
      <c r="AB27" s="9"/>
    </row>
    <row r="28" spans="1:28" ht="17.25" customHeight="1">
      <c r="A28" s="9"/>
      <c r="B28" s="59" t="s">
        <v>74</v>
      </c>
      <c r="C28" s="59" t="s">
        <v>180</v>
      </c>
      <c r="D28" s="9"/>
      <c r="E28" s="9"/>
      <c r="F28" s="9"/>
      <c r="G28" s="9"/>
      <c r="H28" s="9"/>
      <c r="I28" s="106"/>
      <c r="J28" s="106"/>
      <c r="K28" s="106"/>
      <c r="L28" s="106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7.25" customHeight="1">
      <c r="A29" s="9"/>
      <c r="B29" s="59" t="s">
        <v>73</v>
      </c>
      <c r="C29" s="59" t="s">
        <v>181</v>
      </c>
      <c r="D29" s="9"/>
      <c r="E29" s="9"/>
      <c r="F29" s="9"/>
      <c r="G29" s="9"/>
      <c r="H29" s="9"/>
      <c r="I29" s="106"/>
      <c r="J29" s="106"/>
      <c r="K29" s="106"/>
      <c r="L29" s="106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17.25" customHeight="1">
      <c r="A30" s="9"/>
      <c r="B30" s="59" t="s">
        <v>43</v>
      </c>
      <c r="C30" s="59" t="s">
        <v>182</v>
      </c>
      <c r="D30" s="9"/>
      <c r="E30" s="9"/>
      <c r="F30" s="9"/>
      <c r="G30" s="9"/>
      <c r="H30" s="9"/>
      <c r="I30" s="106"/>
      <c r="J30" s="106"/>
      <c r="K30" s="106"/>
      <c r="L30" s="10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7.25" customHeight="1">
      <c r="A31" s="9"/>
      <c r="B31" s="9"/>
      <c r="C31" s="9"/>
      <c r="D31" s="9"/>
      <c r="E31" s="9"/>
      <c r="F31" s="9"/>
      <c r="G31" s="9"/>
      <c r="H31" s="9"/>
      <c r="I31" s="106"/>
      <c r="J31" s="106"/>
      <c r="K31" s="106"/>
      <c r="L31" s="106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7.25" customHeight="1">
      <c r="A32" s="9"/>
      <c r="B32" s="59" t="s">
        <v>8</v>
      </c>
      <c r="C32" s="61" t="s">
        <v>183</v>
      </c>
      <c r="D32" s="9"/>
      <c r="E32" s="9"/>
      <c r="F32" s="9"/>
      <c r="G32" s="9"/>
      <c r="H32" s="9"/>
      <c r="I32" s="106"/>
      <c r="J32" s="106"/>
      <c r="K32" s="106"/>
      <c r="L32" s="106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7.25" customHeight="1">
      <c r="A33" s="9"/>
      <c r="B33" s="59" t="s">
        <v>74</v>
      </c>
      <c r="C33" s="61" t="s">
        <v>184</v>
      </c>
      <c r="D33" s="9"/>
      <c r="E33" s="9"/>
      <c r="F33" s="9"/>
      <c r="G33" s="9"/>
      <c r="H33" s="9"/>
      <c r="I33" s="106"/>
      <c r="J33" s="106"/>
      <c r="K33" s="106"/>
      <c r="L33" s="106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2:3" ht="17.25" customHeight="1">
      <c r="B34" s="59" t="s">
        <v>73</v>
      </c>
      <c r="C34" s="61" t="s">
        <v>185</v>
      </c>
    </row>
    <row r="35" spans="2:3" ht="17.25" customHeight="1">
      <c r="B35" s="59" t="s">
        <v>43</v>
      </c>
      <c r="C35" s="61" t="s">
        <v>186</v>
      </c>
    </row>
    <row r="36" spans="2:3" ht="17.25" customHeight="1">
      <c r="B36" s="59" t="s">
        <v>73</v>
      </c>
      <c r="C36" s="61" t="s">
        <v>76</v>
      </c>
    </row>
    <row r="37" spans="2:3" ht="17.25" customHeight="1">
      <c r="B37" s="59" t="s">
        <v>43</v>
      </c>
      <c r="C37" s="61" t="s">
        <v>46</v>
      </c>
    </row>
  </sheetData>
  <sheetProtection/>
  <mergeCells count="2">
    <mergeCell ref="E15:Y15"/>
    <mergeCell ref="E16:Y1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2016-09-06T03:16:06Z</cp:lastPrinted>
  <dcterms:created xsi:type="dcterms:W3CDTF">2014-08-19T05:03:06Z</dcterms:created>
  <dcterms:modified xsi:type="dcterms:W3CDTF">2017-07-05T06:53:57Z</dcterms:modified>
  <cp:category/>
  <cp:version/>
  <cp:contentType/>
  <cp:contentStatus/>
</cp:coreProperties>
</file>