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10065" tabRatio="835" activeTab="0"/>
  </bookViews>
  <sheets>
    <sheet name="Registration form (Hanoi)" sheetId="1" r:id="rId1"/>
    <sheet name="Payment Request（Hanoi)" sheetId="2" r:id="rId2"/>
    <sheet name="Registration form (HCM)" sheetId="3" r:id="rId3"/>
    <sheet name="Payment Request（HCM)" sheetId="4" r:id="rId4"/>
    <sheet name="Pax list HN" sheetId="5" state="hidden" r:id="rId5"/>
    <sheet name="Pax list HCM" sheetId="6" state="hidden" r:id="rId6"/>
    <sheet name="Data" sheetId="7" state="hidden" r:id="rId7"/>
  </sheets>
  <definedNames>
    <definedName name="_xlnm.Print_Area" localSheetId="1">'Payment Request（Hanoi)'!$A$1:$J$46</definedName>
    <definedName name="_xlnm.Print_Area" localSheetId="3">'Payment Request（HCM)'!$A$1:$J$46</definedName>
    <definedName name="_xlnm.Print_Area" localSheetId="0">'Registration form (Hanoi)'!$B$2:$AE$71</definedName>
    <definedName name="_xlnm.Print_Area" localSheetId="2">'Registration form (HCM)'!$B$2:$AE$71</definedName>
  </definedNames>
  <calcPr fullCalcOnLoad="1"/>
</workbook>
</file>

<file path=xl/sharedStrings.xml><?xml version="1.0" encoding="utf-8"?>
<sst xmlns="http://schemas.openxmlformats.org/spreadsheetml/2006/main" count="350" uniqueCount="211">
  <si>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</si>
  <si>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</si>
  <si>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</si>
  <si>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</si>
  <si>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</si>
  <si>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</si>
  <si>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</si>
  <si>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</si>
  <si>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</si>
  <si>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</si>
  <si>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</si>
  <si>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</si>
  <si>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</si>
  <si>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</si>
  <si>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</si>
  <si>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</si>
  <si>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</si>
  <si>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</si>
  <si>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</si>
  <si>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</si>
  <si>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</si>
  <si>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</si>
  <si>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</si>
  <si>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</si>
  <si>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</si>
  <si>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</si>
  <si>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</si>
  <si>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</si>
  <si>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</si>
  <si>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</si>
  <si>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</si>
  <si>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</si>
  <si>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</si>
  <si>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</si>
  <si>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</si>
  <si>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</si>
  <si>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</si>
  <si>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</si>
  <si>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</si>
  <si>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</si>
  <si>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</si>
  <si>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</si>
  <si>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</si>
  <si>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</si>
  <si>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</si>
  <si>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</si>
  <si>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</si>
  <si>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</si>
  <si>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</si>
  <si>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</si>
  <si>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</si>
  <si>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</si>
  <si>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</si>
  <si>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</si>
  <si>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</si>
  <si>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</si>
  <si>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</si>
  <si>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</si>
  <si>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</si>
  <si>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</si>
  <si>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</si>
  <si>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</si>
  <si>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</si>
  <si>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</si>
  <si>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</si>
  <si>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</si>
  <si>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</si>
  <si>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</si>
  <si>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</si>
  <si>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</si>
  <si>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</si>
  <si>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</si>
  <si>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</si>
  <si>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</si>
  <si>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</si>
  <si>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</si>
  <si>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</si>
  <si>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</si>
  <si>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</si>
  <si>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</si>
  <si>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</si>
  <si>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</si>
  <si>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</si>
  <si>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</si>
  <si>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</si>
  <si>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</si>
  <si>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Tư duy lôgic thông qua giải quyết vấn đề/  論理思考を鍛える 問題解決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</si>
  <si>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</si>
  <si>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</si>
  <si>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</si>
  <si>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</si>
  <si>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</si>
  <si>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</si>
  <si>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</si>
  <si>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</si>
  <si>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</si>
  <si>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</si>
  <si>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</si>
  <si>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</si>
  <si>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</si>
  <si>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</si>
  <si>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Tăng cường khả năng phân tích trong giải quyết vấn đề /問題解決、分析力の強化講座</t>
  </si>
  <si>
    <t>07th&amp;08th, Sep, 2017</t>
  </si>
  <si>
    <t>21st &amp;22nd, Sep, 2017</t>
  </si>
  <si>
    <t>12th &amp; 13th, Oct, 2017</t>
  </si>
  <si>
    <t>01st Sep 2017</t>
  </si>
  <si>
    <t>14th Sep 2017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</si>
  <si>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</si>
  <si>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</si>
  <si>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</si>
  <si>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</si>
  <si>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</si>
  <si>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</si>
  <si>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</si>
  <si>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</si>
  <si>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</si>
  <si>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</si>
  <si>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</si>
  <si>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</si>
  <si>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11th, 12th, January, 2018</t>
  </si>
  <si>
    <t>04th January 2018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</si>
  <si>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</si>
  <si>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</si>
  <si>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10th &amp; 11th, May, 2018</t>
  </si>
  <si>
    <t>17th &amp; 18th, May, 2018</t>
  </si>
  <si>
    <t>04th May 2018</t>
  </si>
  <si>
    <t>11th May 2018</t>
  </si>
  <si>
    <r>
      <rPr>
        <b/>
        <sz val="11"/>
        <color indexed="58"/>
        <rFont val="Times New Roman"/>
        <family val="1"/>
      </rPr>
      <t xml:space="preserve">     Khác / </t>
    </r>
    <r>
      <rPr>
        <b/>
        <sz val="11"/>
        <color indexed="53"/>
        <rFont val="MS PMincho"/>
        <family val="1"/>
      </rPr>
      <t>その他</t>
    </r>
  </si>
  <si>
    <r>
      <t xml:space="preserve"> 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</si>
  <si>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t>12th &amp;13th, July, 2018</t>
  </si>
  <si>
    <t>19th&amp;20th July 2018</t>
  </si>
  <si>
    <t>05th July 2018</t>
  </si>
  <si>
    <t>12th July 2018</t>
  </si>
  <si>
    <t>Người hướng dẫn 5S/ ５Sインストラクター育成</t>
  </si>
  <si>
    <t>Người hướng dẫn 5S / 5S instructor</t>
  </si>
  <si>
    <t>09th&amp;10th August 2018</t>
  </si>
  <si>
    <t>14th&amp;15th August 2018</t>
  </si>
  <si>
    <t>2nd August 2018</t>
  </si>
  <si>
    <t>07th August 2018</t>
  </si>
  <si>
    <t>13th&amp;14th September 2018</t>
  </si>
  <si>
    <t>20th&amp;21st September 2018</t>
  </si>
  <si>
    <t>06th September 2018</t>
  </si>
  <si>
    <t>13th September 2018</t>
  </si>
  <si>
    <t>11th &amp; 12th, Oct, 2018</t>
  </si>
  <si>
    <t>18th &amp; 19th, Oct, 2018</t>
  </si>
  <si>
    <t>04th Oct 2018</t>
  </si>
  <si>
    <t>11th Oct 2018</t>
  </si>
  <si>
    <t>Tăng cường nhận thức thông qua quản lý điểm thay đổi/ 気付き力を高める、変化点管理講座</t>
  </si>
  <si>
    <t>Tăng cường nhận thức thông qua quản lý điểm thay đổi / Strengthen perceptiveness through Change Point Management</t>
  </si>
  <si>
    <t>Người đánh giá việc luân chuyển PDCA trong đánh giá hiệu quả công việc / Rotate Performance Evaluation PDCA by Evaluator</t>
  </si>
  <si>
    <t>Người đánh giá việc luân chuyển PDCA trong đánh giá hiệu quả công việc / 評価のPDCAを回して部下を育成する、人事評価者研修</t>
  </si>
  <si>
    <t>08th &amp; 09th, Nov, 2018</t>
  </si>
  <si>
    <t>15th &amp; 16th, Nov, 2018</t>
  </si>
  <si>
    <t>01st Nov 2018</t>
  </si>
  <si>
    <t>08th Nov 2018</t>
  </si>
  <si>
    <t>Phát triển nhân sự / HR Development</t>
  </si>
  <si>
    <t>Phát triển nhân sự (Miễn phí)/ 人材育成セミナー(無料)</t>
  </si>
  <si>
    <t>Free</t>
  </si>
  <si>
    <t>21st, Feb, 2019</t>
  </si>
  <si>
    <t>14th, February, 2019</t>
  </si>
  <si>
    <t>会場はハノイ市内となります（お申し込み後にご案内申し上げます）</t>
  </si>
  <si>
    <t>会場はハイフォン市内となります（お申し込み後にご案内申し上げます）</t>
  </si>
  <si>
    <t>会場はダナン市内となります（お申し込み後にご案内申し上げます）</t>
  </si>
  <si>
    <t>会場はホーチミン市内となります（お申し込み後にご案内申し上げます）</t>
  </si>
  <si>
    <t>Tư duy làm việc / Mind set for work</t>
  </si>
  <si>
    <t>Tư duy làm việc/  仕事の心構え</t>
  </si>
  <si>
    <t>28th, 29th March 2019</t>
  </si>
  <si>
    <t>21st March 2019</t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</si>
  <si>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</si>
  <si>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</si>
  <si>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</si>
  <si>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</si>
  <si>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t xml:space="preserve">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</si>
  <si>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</si>
  <si>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t xml:space="preserve">    </t>
    </r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</si>
  <si>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</si>
  <si>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</si>
  <si>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</si>
  <si>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t>Vai trò và trách nhiệm của người Quản lý cấp trung/ 中間管理者の役割責任</t>
  </si>
  <si>
    <t>Vai trò và trách nhiệm của Quản lý cấp trung/ Middle Manager's Role and Responsibility</t>
  </si>
  <si>
    <t>11th &amp; 12th, April, 2019</t>
  </si>
  <si>
    <t>18th &amp; 19th, April, 2019</t>
  </si>
  <si>
    <t>04th April 2019</t>
  </si>
  <si>
    <t>11th April 2019</t>
  </si>
  <si>
    <t>Company name</t>
  </si>
  <si>
    <t>Product</t>
  </si>
  <si>
    <t>Address</t>
  </si>
  <si>
    <t>Tax code</t>
  </si>
  <si>
    <t>Pax #</t>
  </si>
  <si>
    <t>Paid #</t>
  </si>
  <si>
    <t>Team</t>
  </si>
  <si>
    <t>Participants</t>
  </si>
  <si>
    <t>PIC</t>
  </si>
  <si>
    <t>ACC</t>
  </si>
  <si>
    <t>Comment</t>
  </si>
  <si>
    <t>Mr/
Ms</t>
  </si>
  <si>
    <t>Name(last, first)</t>
  </si>
  <si>
    <t>Title</t>
  </si>
  <si>
    <t>Tell</t>
  </si>
  <si>
    <t>e-mail</t>
  </si>
  <si>
    <t>Name</t>
  </si>
  <si>
    <t>tell</t>
  </si>
  <si>
    <t>LIST OF PARTICIPANTS (11&amp;12/04/2019)</t>
  </si>
  <si>
    <t>会場はハノイ市内のホテル相当となります（お申し込み後にご案内申し上げます）</t>
  </si>
  <si>
    <t xml:space="preserve">Địa chỉ/ Address :  Tầng 5, Số 138 Hoàng Ngân, Trung Hòa, Cầu Giấy, Hà Nội
Web                       : www.imtc.vn
E-mail                   : imtc_hanoi@imtc.vn
ĐT/ Te l                 : 024.3222.2171 
Japanese contact : Kenji Hachiya (Tiếng Nhật, Tiếng Anh - Japanese, English)
E-mail : hachiya@imtc.vn
Phone : 093.424.8018
</t>
  </si>
  <si>
    <t>Lập kế hoạch và luân chuyển PDCA / Work planning &amp; rotate PDCA</t>
  </si>
  <si>
    <t>09th &amp; 10th, May, 2019</t>
  </si>
  <si>
    <t>16th &amp; 17th May, 2019</t>
  </si>
  <si>
    <t>02nd, May, 2019</t>
  </si>
  <si>
    <t>09th, May, 2019</t>
  </si>
  <si>
    <t>Lập kế hoạch và luân chuyển PDCA / 作業計画の立案とPDCA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</si>
</sst>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2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6"/>
      <color indexed="58"/>
      <name val="Times New Roman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b/>
      <sz val="14"/>
      <color indexed="60"/>
      <name val="Times New Roman"/>
      <family val="1"/>
    </font>
    <font>
      <b/>
      <sz val="18"/>
      <color indexed="60"/>
      <name val="Times New Roman"/>
      <family val="1"/>
    </font>
    <font>
      <sz val="8"/>
      <name val="Segoe U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u val="single"/>
      <sz val="10"/>
      <color theme="11"/>
      <name val="Arial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b/>
      <sz val="14"/>
      <color rgb="FFC00000"/>
      <name val="Times New Roman"/>
      <family val="1"/>
    </font>
    <font>
      <b/>
      <sz val="18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79" fillId="0" borderId="0">
      <alignment vertical="center"/>
      <protection/>
    </xf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Alignment="1">
      <alignment vertical="center" wrapText="1"/>
    </xf>
    <xf numFmtId="0" fontId="36" fillId="34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Alignment="1">
      <alignment vertical="center"/>
    </xf>
    <xf numFmtId="0" fontId="35" fillId="34" borderId="0" xfId="0" applyFont="1" applyFill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Alignment="1">
      <alignment/>
    </xf>
    <xf numFmtId="0" fontId="2" fillId="0" borderId="0" xfId="61" applyFont="1">
      <alignment/>
      <protection/>
    </xf>
    <xf numFmtId="0" fontId="36" fillId="36" borderId="22" xfId="60" applyFont="1" applyFill="1" applyBorder="1" applyAlignment="1" applyProtection="1">
      <alignment horizontal="center"/>
      <protection hidden="1"/>
    </xf>
    <xf numFmtId="0" fontId="36" fillId="37" borderId="22" xfId="60" applyFont="1" applyFill="1" applyBorder="1" applyAlignment="1" applyProtection="1">
      <alignment horizontal="center"/>
      <protection hidden="1"/>
    </xf>
    <xf numFmtId="0" fontId="36" fillId="38" borderId="22" xfId="60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60" applyFont="1" applyFill="1" applyBorder="1" applyAlignment="1" applyProtection="1">
      <alignment horizontal="center"/>
      <protection hidden="1"/>
    </xf>
    <xf numFmtId="0" fontId="36" fillId="40" borderId="22" xfId="60" applyFont="1" applyFill="1" applyBorder="1" applyAlignment="1" applyProtection="1">
      <alignment horizontal="center"/>
      <protection hidden="1"/>
    </xf>
    <xf numFmtId="0" fontId="72" fillId="36" borderId="22" xfId="60" applyFont="1" applyFill="1" applyBorder="1" applyProtection="1">
      <alignment/>
      <protection hidden="1"/>
    </xf>
    <xf numFmtId="0" fontId="72" fillId="37" borderId="22" xfId="60" applyFont="1" applyFill="1" applyBorder="1" applyProtection="1">
      <alignment/>
      <protection hidden="1"/>
    </xf>
    <xf numFmtId="0" fontId="72" fillId="38" borderId="22" xfId="60" applyFont="1" applyFill="1" applyBorder="1" applyProtection="1">
      <alignment/>
      <protection hidden="1"/>
    </xf>
    <xf numFmtId="0" fontId="2" fillId="39" borderId="22" xfId="60" applyFont="1" applyFill="1" applyBorder="1" applyProtection="1">
      <alignment/>
      <protection hidden="1"/>
    </xf>
    <xf numFmtId="0" fontId="72" fillId="40" borderId="22" xfId="60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9" applyFont="1" applyFill="1" applyBorder="1" applyAlignment="1" applyProtection="1">
      <alignment horizontal="center"/>
      <protection hidden="1"/>
    </xf>
    <xf numFmtId="0" fontId="72" fillId="37" borderId="22" xfId="59" applyFont="1" applyFill="1" applyBorder="1" applyAlignment="1" applyProtection="1">
      <alignment horizontal="center"/>
      <protection hidden="1"/>
    </xf>
    <xf numFmtId="0" fontId="72" fillId="38" borderId="22" xfId="59" applyFont="1" applyFill="1" applyBorder="1" applyAlignment="1" applyProtection="1">
      <alignment horizontal="center"/>
      <protection hidden="1"/>
    </xf>
    <xf numFmtId="0" fontId="72" fillId="40" borderId="22" xfId="59" applyFont="1" applyFill="1" applyBorder="1" applyAlignment="1" applyProtection="1">
      <alignment horizontal="center"/>
      <protection hidden="1"/>
    </xf>
    <xf numFmtId="0" fontId="72" fillId="36" borderId="22" xfId="60" applyFont="1" applyFill="1" applyBorder="1" applyAlignment="1" applyProtection="1">
      <alignment horizontal="center"/>
      <protection hidden="1"/>
    </xf>
    <xf numFmtId="0" fontId="72" fillId="37" borderId="22" xfId="60" applyFont="1" applyFill="1" applyBorder="1" applyAlignment="1" applyProtection="1">
      <alignment horizontal="center"/>
      <protection hidden="1"/>
    </xf>
    <xf numFmtId="0" fontId="72" fillId="38" borderId="22" xfId="60" applyFont="1" applyFill="1" applyBorder="1" applyAlignment="1" applyProtection="1">
      <alignment horizontal="center"/>
      <protection hidden="1"/>
    </xf>
    <xf numFmtId="0" fontId="72" fillId="40" borderId="22" xfId="60" applyFont="1" applyFill="1" applyBorder="1" applyAlignment="1" applyProtection="1">
      <alignment horizontal="center"/>
      <protection hidden="1"/>
    </xf>
    <xf numFmtId="0" fontId="2" fillId="0" borderId="0" xfId="60" applyFont="1" applyProtection="1">
      <alignment/>
      <protection hidden="1"/>
    </xf>
    <xf numFmtId="0" fontId="72" fillId="0" borderId="0" xfId="60" applyFont="1" applyProtection="1">
      <alignment/>
      <protection hidden="1"/>
    </xf>
    <xf numFmtId="4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49" fillId="34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191" fontId="0" fillId="0" borderId="0" xfId="44" applyNumberFormat="1" applyAlignment="1">
      <alignment/>
    </xf>
    <xf numFmtId="191" fontId="0" fillId="0" borderId="0" xfId="44" applyNumberFormat="1" applyFont="1" applyAlignment="1">
      <alignment horizontal="left"/>
    </xf>
    <xf numFmtId="189" fontId="2" fillId="33" borderId="22" xfId="44" applyNumberFormat="1" applyFont="1" applyFill="1" applyBorder="1" applyAlignment="1">
      <alignment vertical="center"/>
    </xf>
    <xf numFmtId="191" fontId="0" fillId="0" borderId="22" xfId="44" applyNumberFormat="1" applyBorder="1" applyAlignment="1">
      <alignment/>
    </xf>
    <xf numFmtId="189" fontId="36" fillId="33" borderId="22" xfId="44" applyNumberFormat="1" applyFont="1" applyFill="1" applyBorder="1" applyAlignment="1">
      <alignment vertical="center"/>
    </xf>
    <xf numFmtId="49" fontId="2" fillId="0" borderId="0" xfId="44" applyNumberFormat="1" applyFont="1" applyAlignment="1">
      <alignment horizontal="center"/>
    </xf>
    <xf numFmtId="0" fontId="18" fillId="0" borderId="0" xfId="58" applyFont="1" applyAlignment="1">
      <alignment horizontal="center" vertical="center"/>
      <protection/>
    </xf>
    <xf numFmtId="0" fontId="121" fillId="0" borderId="0" xfId="58" applyFont="1" applyAlignment="1">
      <alignment horizontal="left" vertical="center"/>
      <protection/>
    </xf>
    <xf numFmtId="0" fontId="18" fillId="0" borderId="0" xfId="58" applyFont="1">
      <alignment vertical="center"/>
      <protection/>
    </xf>
    <xf numFmtId="0" fontId="122" fillId="0" borderId="0" xfId="58" applyFont="1" applyAlignment="1">
      <alignment horizontal="center" vertical="center"/>
      <protection/>
    </xf>
    <xf numFmtId="0" fontId="122" fillId="0" borderId="0" xfId="58" applyFont="1">
      <alignment vertical="center"/>
      <protection/>
    </xf>
    <xf numFmtId="0" fontId="18" fillId="0" borderId="0" xfId="58" applyFont="1" applyAlignment="1">
      <alignment horizontal="center"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0" fontId="18" fillId="0" borderId="23" xfId="58" applyFont="1" applyBorder="1">
      <alignment vertical="center"/>
      <protection/>
    </xf>
    <xf numFmtId="0" fontId="0" fillId="0" borderId="0" xfId="0" applyAlignment="1">
      <alignment vertical="center"/>
    </xf>
    <xf numFmtId="0" fontId="18" fillId="0" borderId="22" xfId="58" applyFont="1" applyBorder="1">
      <alignment vertical="center"/>
      <protection/>
    </xf>
    <xf numFmtId="0" fontId="18" fillId="0" borderId="22" xfId="58" applyFont="1" applyBorder="1" applyAlignment="1">
      <alignment vertical="center" wrapText="1"/>
      <protection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 quotePrefix="1">
      <alignment vertical="center" wrapText="1"/>
    </xf>
    <xf numFmtId="0" fontId="80" fillId="0" borderId="22" xfId="54" applyFont="1" applyBorder="1" applyAlignment="1" applyProtection="1">
      <alignment vertical="center" wrapText="1"/>
      <protection/>
    </xf>
    <xf numFmtId="0" fontId="81" fillId="0" borderId="22" xfId="54" applyFont="1" applyBorder="1" applyAlignment="1" applyProtection="1">
      <alignment vertical="center" wrapText="1"/>
      <protection/>
    </xf>
    <xf numFmtId="0" fontId="18" fillId="0" borderId="22" xfId="58" applyFont="1" applyBorder="1" applyAlignment="1" quotePrefix="1">
      <alignment vertical="center" wrapText="1"/>
      <protection/>
    </xf>
    <xf numFmtId="0" fontId="18" fillId="42" borderId="22" xfId="58" applyFont="1" applyFill="1" applyBorder="1" applyAlignment="1">
      <alignment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49" fontId="18" fillId="0" borderId="22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22" fillId="43" borderId="24" xfId="0" applyFont="1" applyFill="1" applyBorder="1" applyAlignment="1">
      <alignment horizontal="left" vertical="center" wrapText="1"/>
    </xf>
    <xf numFmtId="0" fontId="22" fillId="43" borderId="25" xfId="0" applyFont="1" applyFill="1" applyBorder="1" applyAlignment="1">
      <alignment horizontal="left" vertical="center" wrapText="1"/>
    </xf>
    <xf numFmtId="0" fontId="22" fillId="43" borderId="26" xfId="0" applyFont="1" applyFill="1" applyBorder="1" applyAlignment="1">
      <alignment horizontal="left" vertical="center" wrapText="1"/>
    </xf>
    <xf numFmtId="0" fontId="53" fillId="44" borderId="24" xfId="0" applyFont="1" applyFill="1" applyBorder="1" applyAlignment="1">
      <alignment horizontal="left" vertical="center" wrapText="1"/>
    </xf>
    <xf numFmtId="0" fontId="53" fillId="44" borderId="25" xfId="0" applyFont="1" applyFill="1" applyBorder="1" applyAlignment="1">
      <alignment horizontal="left" vertical="center" wrapText="1"/>
    </xf>
    <xf numFmtId="0" fontId="53" fillId="44" borderId="26" xfId="0" applyFont="1" applyFill="1" applyBorder="1" applyAlignment="1">
      <alignment horizontal="left" vertical="center" wrapText="1"/>
    </xf>
    <xf numFmtId="0" fontId="55" fillId="43" borderId="27" xfId="0" applyFont="1" applyFill="1" applyBorder="1" applyAlignment="1">
      <alignment horizontal="left" vertical="center" wrapText="1"/>
    </xf>
    <xf numFmtId="0" fontId="55" fillId="43" borderId="28" xfId="0" applyFont="1" applyFill="1" applyBorder="1" applyAlignment="1">
      <alignment horizontal="left" vertical="center" wrapText="1"/>
    </xf>
    <xf numFmtId="0" fontId="55" fillId="43" borderId="29" xfId="0" applyFont="1" applyFill="1" applyBorder="1" applyAlignment="1">
      <alignment horizontal="left" vertical="center" wrapText="1"/>
    </xf>
    <xf numFmtId="0" fontId="55" fillId="43" borderId="16" xfId="0" applyFont="1" applyFill="1" applyBorder="1" applyAlignment="1">
      <alignment horizontal="left" vertical="center" wrapText="1"/>
    </xf>
    <xf numFmtId="0" fontId="55" fillId="43" borderId="17" xfId="0" applyFont="1" applyFill="1" applyBorder="1" applyAlignment="1">
      <alignment horizontal="left" vertical="center" wrapText="1"/>
    </xf>
    <xf numFmtId="0" fontId="55" fillId="43" borderId="18" xfId="0" applyFont="1" applyFill="1" applyBorder="1" applyAlignment="1">
      <alignment horizontal="left" vertical="center" wrapText="1"/>
    </xf>
    <xf numFmtId="0" fontId="36" fillId="44" borderId="27" xfId="0" applyFont="1" applyFill="1" applyBorder="1" applyAlignment="1">
      <alignment horizontal="left" vertical="center" wrapText="1"/>
    </xf>
    <xf numFmtId="0" fontId="36" fillId="44" borderId="28" xfId="0" applyFont="1" applyFill="1" applyBorder="1" applyAlignment="1">
      <alignment horizontal="left" vertical="center" wrapText="1"/>
    </xf>
    <xf numFmtId="0" fontId="36" fillId="44" borderId="29" xfId="0" applyFont="1" applyFill="1" applyBorder="1" applyAlignment="1">
      <alignment horizontal="left" vertical="center" wrapText="1"/>
    </xf>
    <xf numFmtId="0" fontId="36" fillId="44" borderId="16" xfId="0" applyFont="1" applyFill="1" applyBorder="1" applyAlignment="1">
      <alignment horizontal="left" vertical="center" wrapText="1"/>
    </xf>
    <xf numFmtId="0" fontId="36" fillId="44" borderId="17" xfId="0" applyFont="1" applyFill="1" applyBorder="1" applyAlignment="1">
      <alignment horizontal="left" vertical="center" wrapText="1"/>
    </xf>
    <xf numFmtId="0" fontId="36" fillId="44" borderId="18" xfId="0" applyFont="1" applyFill="1" applyBorder="1" applyAlignment="1">
      <alignment horizontal="left" vertical="center" wrapText="1"/>
    </xf>
    <xf numFmtId="0" fontId="55" fillId="43" borderId="28" xfId="0" applyFont="1" applyFill="1" applyBorder="1" applyAlignment="1">
      <alignment horizontal="center" vertical="center" wrapText="1"/>
    </xf>
    <xf numFmtId="0" fontId="55" fillId="43" borderId="29" xfId="0" applyFont="1" applyFill="1" applyBorder="1" applyAlignment="1">
      <alignment horizontal="center" vertical="center" wrapText="1"/>
    </xf>
    <xf numFmtId="0" fontId="55" fillId="43" borderId="17" xfId="0" applyFont="1" applyFill="1" applyBorder="1" applyAlignment="1">
      <alignment horizontal="center" vertical="center" wrapText="1"/>
    </xf>
    <xf numFmtId="0" fontId="55" fillId="43" borderId="18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22" fillId="44" borderId="24" xfId="0" applyFont="1" applyFill="1" applyBorder="1" applyAlignment="1">
      <alignment horizontal="center" vertical="center"/>
    </xf>
    <xf numFmtId="0" fontId="22" fillId="44" borderId="25" xfId="0" applyFont="1" applyFill="1" applyBorder="1" applyAlignment="1">
      <alignment horizontal="center" vertical="center"/>
    </xf>
    <xf numFmtId="0" fontId="22" fillId="4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29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3" borderId="22" xfId="0" applyNumberFormat="1" applyFont="1" applyFill="1" applyBorder="1" applyAlignment="1">
      <alignment horizontal="left" vertical="center"/>
    </xf>
    <xf numFmtId="0" fontId="55" fillId="4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5" fillId="44" borderId="24" xfId="0" applyFont="1" applyFill="1" applyBorder="1" applyAlignment="1">
      <alignment horizontal="center" vertical="center" wrapText="1"/>
    </xf>
    <xf numFmtId="0" fontId="35" fillId="44" borderId="25" xfId="0" applyFont="1" applyFill="1" applyBorder="1" applyAlignment="1">
      <alignment horizontal="center" vertical="center" wrapText="1"/>
    </xf>
    <xf numFmtId="0" fontId="35" fillId="44" borderId="26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49" fontId="36" fillId="34" borderId="27" xfId="0" applyNumberFormat="1" applyFont="1" applyFill="1" applyBorder="1" applyAlignment="1">
      <alignment horizontal="left" vertical="center" wrapText="1"/>
    </xf>
    <xf numFmtId="49" fontId="36" fillId="34" borderId="28" xfId="0" applyNumberFormat="1" applyFont="1" applyFill="1" applyBorder="1" applyAlignment="1">
      <alignment horizontal="left" vertical="center" wrapText="1"/>
    </xf>
    <xf numFmtId="49" fontId="36" fillId="34" borderId="29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4" applyNumberForma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4" applyNumberFormat="1" applyFont="1" applyFill="1" applyBorder="1" applyAlignment="1" applyProtection="1">
      <alignment horizontal="left" vertical="center" wrapText="1"/>
      <protection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left" vertical="center" wrapText="1"/>
    </xf>
    <xf numFmtId="49" fontId="23" fillId="34" borderId="28" xfId="0" applyNumberFormat="1" applyFont="1" applyFill="1" applyBorder="1" applyAlignment="1">
      <alignment horizontal="left" vertical="center" wrapText="1"/>
    </xf>
    <xf numFmtId="49" fontId="23" fillId="34" borderId="29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18" fillId="34" borderId="27" xfId="0" applyNumberFormat="1" applyFont="1" applyFill="1" applyBorder="1" applyAlignment="1">
      <alignment horizontal="center" vertical="center" wrapText="1"/>
    </xf>
    <xf numFmtId="49" fontId="18" fillId="34" borderId="28" xfId="0" applyNumberFormat="1" applyFont="1" applyFill="1" applyBorder="1" applyAlignment="1">
      <alignment horizontal="center" vertical="center" wrapText="1"/>
    </xf>
    <xf numFmtId="49" fontId="18" fillId="34" borderId="29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0" fontId="36" fillId="43" borderId="14" xfId="0" applyFont="1" applyFill="1" applyBorder="1" applyAlignment="1">
      <alignment horizontal="left" vertical="center" wrapText="1"/>
    </xf>
    <xf numFmtId="0" fontId="36" fillId="43" borderId="0" xfId="0" applyFont="1" applyFill="1" applyAlignment="1">
      <alignment horizontal="left" vertical="center" wrapText="1"/>
    </xf>
    <xf numFmtId="0" fontId="36" fillId="43" borderId="15" xfId="0" applyFont="1" applyFill="1" applyBorder="1" applyAlignment="1">
      <alignment horizontal="left" vertical="center" wrapText="1"/>
    </xf>
    <xf numFmtId="0" fontId="35" fillId="44" borderId="23" xfId="0" applyFont="1" applyFill="1" applyBorder="1" applyAlignment="1">
      <alignment horizontal="center" vertical="center" wrapText="1"/>
    </xf>
    <xf numFmtId="0" fontId="35" fillId="44" borderId="30" xfId="0" applyFont="1" applyFill="1" applyBorder="1" applyAlignment="1">
      <alignment horizontal="center" vertical="center" wrapText="1"/>
    </xf>
    <xf numFmtId="0" fontId="35" fillId="44" borderId="27" xfId="0" applyFont="1" applyFill="1" applyBorder="1" applyAlignment="1">
      <alignment horizontal="center" vertical="center" wrapText="1"/>
    </xf>
    <xf numFmtId="0" fontId="35" fillId="44" borderId="28" xfId="0" applyFont="1" applyFill="1" applyBorder="1" applyAlignment="1">
      <alignment horizontal="center" vertical="center" wrapText="1"/>
    </xf>
    <xf numFmtId="0" fontId="35" fillId="44" borderId="29" xfId="0" applyFont="1" applyFill="1" applyBorder="1" applyAlignment="1">
      <alignment horizontal="center" vertical="center" wrapText="1"/>
    </xf>
    <xf numFmtId="0" fontId="35" fillId="44" borderId="16" xfId="0" applyFont="1" applyFill="1" applyBorder="1" applyAlignment="1">
      <alignment horizontal="center" vertical="center" wrapText="1"/>
    </xf>
    <xf numFmtId="0" fontId="35" fillId="44" borderId="17" xfId="0" applyFont="1" applyFill="1" applyBorder="1" applyAlignment="1">
      <alignment horizontal="center" vertical="center" wrapText="1"/>
    </xf>
    <xf numFmtId="0" fontId="35" fillId="44" borderId="18" xfId="0" applyFont="1" applyFill="1" applyBorder="1" applyAlignment="1">
      <alignment horizontal="center" vertical="center" wrapText="1"/>
    </xf>
    <xf numFmtId="0" fontId="49" fillId="44" borderId="28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49" fillId="44" borderId="16" xfId="0" applyFont="1" applyFill="1" applyBorder="1" applyAlignment="1">
      <alignment horizontal="center" vertical="center" wrapText="1"/>
    </xf>
    <xf numFmtId="0" fontId="49" fillId="44" borderId="17" xfId="0" applyFont="1" applyFill="1" applyBorder="1" applyAlignment="1">
      <alignment horizontal="center" vertical="center" wrapText="1"/>
    </xf>
    <xf numFmtId="0" fontId="49" fillId="44" borderId="18" xfId="0" applyFont="1" applyFill="1" applyBorder="1" applyAlignment="1">
      <alignment horizontal="center" vertical="center" wrapText="1"/>
    </xf>
    <xf numFmtId="0" fontId="35" fillId="44" borderId="22" xfId="0" applyFont="1" applyFill="1" applyBorder="1" applyAlignment="1">
      <alignment horizontal="center" vertical="center" wrapText="1"/>
    </xf>
    <xf numFmtId="0" fontId="49" fillId="44" borderId="22" xfId="0" applyFont="1" applyFill="1" applyBorder="1" applyAlignment="1">
      <alignment horizontal="center" vertical="center" wrapText="1"/>
    </xf>
    <xf numFmtId="0" fontId="35" fillId="44" borderId="22" xfId="0" applyFont="1" applyFill="1" applyBorder="1" applyAlignment="1">
      <alignment horizontal="center" vertical="center"/>
    </xf>
    <xf numFmtId="0" fontId="49" fillId="44" borderId="22" xfId="0" applyFont="1" applyFill="1" applyBorder="1" applyAlignment="1">
      <alignment horizontal="center" vertical="center"/>
    </xf>
    <xf numFmtId="0" fontId="36" fillId="44" borderId="22" xfId="0" applyFont="1" applyFill="1" applyBorder="1" applyAlignment="1">
      <alignment horizontal="left" vertical="center" wrapText="1"/>
    </xf>
    <xf numFmtId="0" fontId="36" fillId="43" borderId="24" xfId="0" applyFont="1" applyFill="1" applyBorder="1" applyAlignment="1">
      <alignment horizontal="left" vertical="center" shrinkToFit="1"/>
    </xf>
    <xf numFmtId="0" fontId="36" fillId="43" borderId="25" xfId="0" applyFont="1" applyFill="1" applyBorder="1" applyAlignment="1">
      <alignment horizontal="left" vertical="center" shrinkToFit="1"/>
    </xf>
    <xf numFmtId="0" fontId="36" fillId="43" borderId="26" xfId="0" applyFont="1" applyFill="1" applyBorder="1" applyAlignment="1">
      <alignment horizontal="left" vertical="center" shrinkToFit="1"/>
    </xf>
    <xf numFmtId="0" fontId="36" fillId="44" borderId="24" xfId="0" applyFont="1" applyFill="1" applyBorder="1" applyAlignment="1">
      <alignment vertical="center" wrapText="1"/>
    </xf>
    <xf numFmtId="0" fontId="36" fillId="44" borderId="26" xfId="0" applyFont="1" applyFill="1" applyBorder="1" applyAlignment="1">
      <alignment vertical="center" wrapText="1"/>
    </xf>
    <xf numFmtId="49" fontId="44" fillId="34" borderId="22" xfId="54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3" borderId="24" xfId="0" applyFont="1" applyFill="1" applyBorder="1" applyAlignment="1">
      <alignment horizontal="left" vertical="center"/>
    </xf>
    <xf numFmtId="0" fontId="36" fillId="43" borderId="25" xfId="0" applyFont="1" applyFill="1" applyBorder="1" applyAlignment="1">
      <alignment horizontal="left" vertical="center"/>
    </xf>
    <xf numFmtId="0" fontId="36" fillId="43" borderId="26" xfId="0" applyFont="1" applyFill="1" applyBorder="1" applyAlignment="1">
      <alignment horizontal="left" vertical="center"/>
    </xf>
    <xf numFmtId="0" fontId="36" fillId="44" borderId="22" xfId="0" applyFont="1" applyFill="1" applyBorder="1" applyAlignment="1">
      <alignment vertical="center" wrapText="1"/>
    </xf>
    <xf numFmtId="0" fontId="35" fillId="44" borderId="22" xfId="0" applyFont="1" applyFill="1" applyBorder="1" applyAlignment="1">
      <alignment horizontal="left" vertical="center" wrapText="1"/>
    </xf>
    <xf numFmtId="0" fontId="38" fillId="43" borderId="24" xfId="0" applyFont="1" applyFill="1" applyBorder="1" applyAlignment="1">
      <alignment horizontal="left" vertical="center" wrapText="1" shrinkToFit="1"/>
    </xf>
    <xf numFmtId="0" fontId="40" fillId="43" borderId="25" xfId="0" applyFont="1" applyFill="1" applyBorder="1" applyAlignment="1">
      <alignment wrapText="1"/>
    </xf>
    <xf numFmtId="0" fontId="40" fillId="43" borderId="26" xfId="0" applyFont="1" applyFill="1" applyBorder="1" applyAlignment="1">
      <alignment wrapText="1"/>
    </xf>
    <xf numFmtId="49" fontId="41" fillId="34" borderId="27" xfId="0" applyNumberFormat="1" applyFont="1" applyFill="1" applyBorder="1" applyAlignment="1">
      <alignment horizontal="left" vertical="center" wrapText="1"/>
    </xf>
    <xf numFmtId="49" fontId="41" fillId="34" borderId="28" xfId="0" applyNumberFormat="1" applyFont="1" applyFill="1" applyBorder="1" applyAlignment="1">
      <alignment horizontal="left" vertical="center" wrapText="1"/>
    </xf>
    <xf numFmtId="49" fontId="41" fillId="34" borderId="29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4" fillId="44" borderId="27" xfId="0" applyFont="1" applyFill="1" applyBorder="1" applyAlignment="1">
      <alignment horizontal="center" vertical="center" wrapText="1"/>
    </xf>
    <xf numFmtId="0" fontId="34" fillId="44" borderId="29" xfId="0" applyFont="1" applyFill="1" applyBorder="1" applyAlignment="1">
      <alignment horizontal="center" vertical="center" wrapText="1"/>
    </xf>
    <xf numFmtId="0" fontId="34" fillId="44" borderId="16" xfId="0" applyFont="1" applyFill="1" applyBorder="1" applyAlignment="1">
      <alignment horizontal="center" vertical="center" wrapText="1"/>
    </xf>
    <xf numFmtId="0" fontId="34" fillId="44" borderId="18" xfId="0" applyFont="1" applyFill="1" applyBorder="1" applyAlignment="1">
      <alignment horizontal="center" vertical="center" wrapText="1"/>
    </xf>
    <xf numFmtId="0" fontId="78" fillId="34" borderId="27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0" fontId="78" fillId="34" borderId="29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42" fillId="34" borderId="26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 shrinkToFit="1"/>
    </xf>
    <xf numFmtId="0" fontId="29" fillId="35" borderId="28" xfId="0" applyFont="1" applyFill="1" applyBorder="1" applyAlignment="1">
      <alignment horizontal="center" vertical="center" shrinkToFit="1"/>
    </xf>
    <xf numFmtId="0" fontId="29" fillId="35" borderId="29" xfId="0" applyFont="1" applyFill="1" applyBorder="1" applyAlignment="1">
      <alignment horizontal="center" vertical="center" shrinkToFit="1"/>
    </xf>
    <xf numFmtId="0" fontId="29" fillId="35" borderId="16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29" fillId="35" borderId="18" xfId="0" applyFont="1" applyFill="1" applyBorder="1" applyAlignment="1">
      <alignment horizontal="center" vertical="center" shrinkToFit="1"/>
    </xf>
    <xf numFmtId="0" fontId="30" fillId="43" borderId="22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9" fontId="28" fillId="33" borderId="0" xfId="0" applyNumberFormat="1" applyFont="1" applyFill="1" applyAlignment="1">
      <alignment horizontal="left" vertical="center" wrapText="1"/>
    </xf>
    <xf numFmtId="49" fontId="46" fillId="34" borderId="27" xfId="0" applyNumberFormat="1" applyFont="1" applyFill="1" applyBorder="1" applyAlignment="1">
      <alignment horizontal="left" vertical="center" wrapText="1"/>
    </xf>
    <xf numFmtId="49" fontId="46" fillId="34" borderId="28" xfId="0" applyNumberFormat="1" applyFont="1" applyFill="1" applyBorder="1" applyAlignment="1">
      <alignment horizontal="left" vertical="center" wrapText="1"/>
    </xf>
    <xf numFmtId="49" fontId="46" fillId="34" borderId="29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7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49" fontId="28" fillId="33" borderId="0" xfId="0" applyNumberFormat="1" applyFont="1" applyFill="1" applyAlignment="1">
      <alignment horizontal="left"/>
    </xf>
    <xf numFmtId="0" fontId="18" fillId="0" borderId="23" xfId="58" applyFont="1" applyBorder="1" applyAlignment="1">
      <alignment horizontal="center" vertical="center" wrapText="1"/>
      <protection/>
    </xf>
    <xf numFmtId="0" fontId="18" fillId="0" borderId="35" xfId="58" applyFont="1" applyBorder="1" applyAlignment="1">
      <alignment horizontal="center" vertical="center" wrapText="1"/>
      <protection/>
    </xf>
    <xf numFmtId="0" fontId="18" fillId="0" borderId="30" xfId="58" applyFont="1" applyBorder="1" applyAlignment="1">
      <alignment horizontal="center" vertical="center" wrapText="1"/>
      <protection/>
    </xf>
    <xf numFmtId="49" fontId="18" fillId="0" borderId="23" xfId="58" applyNumberFormat="1" applyFont="1" applyBorder="1" applyAlignment="1">
      <alignment horizontal="center" vertical="center" wrapText="1"/>
      <protection/>
    </xf>
    <xf numFmtId="49" fontId="18" fillId="0" borderId="35" xfId="58" applyNumberFormat="1" applyFont="1" applyBorder="1" applyAlignment="1">
      <alignment horizontal="center" vertical="center" wrapText="1"/>
      <protection/>
    </xf>
    <xf numFmtId="49" fontId="18" fillId="0" borderId="30" xfId="58" applyNumberFormat="1" applyFont="1" applyBorder="1" applyAlignment="1">
      <alignment horizontal="center" vertical="center" wrapText="1"/>
      <protection/>
    </xf>
    <xf numFmtId="0" fontId="18" fillId="0" borderId="23" xfId="58" applyFont="1" applyBorder="1" applyAlignment="1" quotePrefix="1">
      <alignment horizontal="center" vertical="center" wrapText="1"/>
      <protection/>
    </xf>
    <xf numFmtId="0" fontId="18" fillId="0" borderId="35" xfId="58" applyFont="1" applyBorder="1" applyAlignment="1" quotePrefix="1">
      <alignment horizontal="center" vertical="center" wrapText="1"/>
      <protection/>
    </xf>
    <xf numFmtId="0" fontId="18" fillId="0" borderId="30" xfId="58" applyFont="1" applyBorder="1" applyAlignment="1" quotePrefix="1">
      <alignment horizontal="center" vertical="center" wrapText="1"/>
      <protection/>
    </xf>
    <xf numFmtId="0" fontId="18" fillId="41" borderId="23" xfId="58" applyFont="1" applyFill="1" applyBorder="1" applyAlignment="1">
      <alignment horizontal="center" vertical="center" wrapText="1"/>
      <protection/>
    </xf>
    <xf numFmtId="0" fontId="18" fillId="41" borderId="30" xfId="58" applyFont="1" applyFill="1" applyBorder="1" applyAlignment="1">
      <alignment horizontal="center" vertical="center" wrapText="1"/>
      <protection/>
    </xf>
    <xf numFmtId="0" fontId="18" fillId="41" borderId="35" xfId="58" applyFont="1" applyFill="1" applyBorder="1" applyAlignment="1">
      <alignment horizontal="center"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0" fontId="18" fillId="41" borderId="27" xfId="58" applyFont="1" applyFill="1" applyBorder="1" applyAlignment="1">
      <alignment horizontal="center" vertical="center" wrapText="1"/>
      <protection/>
    </xf>
    <xf numFmtId="0" fontId="18" fillId="41" borderId="28" xfId="58" applyFont="1" applyFill="1" applyBorder="1" applyAlignment="1">
      <alignment horizontal="center" vertical="center" wrapText="1"/>
      <protection/>
    </xf>
    <xf numFmtId="0" fontId="18" fillId="41" borderId="29" xfId="58" applyFont="1" applyFill="1" applyBorder="1" applyAlignment="1">
      <alignment horizontal="center" vertical="center" wrapText="1"/>
      <protection/>
    </xf>
    <xf numFmtId="49" fontId="18" fillId="0" borderId="23" xfId="58" applyNumberFormat="1" applyFont="1" applyBorder="1" applyAlignment="1" quotePrefix="1">
      <alignment horizontal="center" vertical="center" wrapText="1"/>
      <protection/>
    </xf>
    <xf numFmtId="49" fontId="18" fillId="0" borderId="35" xfId="58" applyNumberFormat="1" applyFont="1" applyBorder="1" applyAlignment="1" quotePrefix="1">
      <alignment horizontal="center" vertical="center" wrapText="1"/>
      <protection/>
    </xf>
    <xf numFmtId="49" fontId="18" fillId="0" borderId="30" xfId="58" applyNumberFormat="1" applyFont="1" applyBorder="1" applyAlignment="1" quotePrefix="1">
      <alignment horizontal="center" vertical="center" wrapText="1"/>
      <protection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_Dichso" xfId="59"/>
    <cellStyle name="Normal_DocSoUnicode" xfId="60"/>
    <cellStyle name="Normal_mau bieu gm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913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5</xdr:col>
      <xdr:colOff>28575</xdr:colOff>
      <xdr:row>2</xdr:row>
      <xdr:rowOff>219075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247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87692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831532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K7" sqref="AK7"/>
    </sheetView>
  </sheetViews>
  <sheetFormatPr defaultColWidth="10.421875" defaultRowHeight="12.75"/>
  <cols>
    <col min="1" max="1" width="3.421875" style="1" customWidth="1"/>
    <col min="2" max="2" width="3.421875" style="3" customWidth="1"/>
    <col min="3" max="4" width="7.8515625" style="3" customWidth="1"/>
    <col min="5" max="6" width="5.28125" style="3" customWidth="1"/>
    <col min="7" max="7" width="14.00390625" style="3" customWidth="1"/>
    <col min="8" max="8" width="5.00390625" style="3" customWidth="1"/>
    <col min="9" max="9" width="15.00390625" style="3" customWidth="1"/>
    <col min="10" max="10" width="4.421875" style="3" customWidth="1"/>
    <col min="11" max="11" width="4.28125" style="3" customWidth="1"/>
    <col min="12" max="12" width="4.421875" style="3" customWidth="1"/>
    <col min="13" max="13" width="4.8515625" style="3" customWidth="1"/>
    <col min="14" max="14" width="15.00390625" style="3" customWidth="1"/>
    <col min="15" max="15" width="7.8515625" style="3" customWidth="1"/>
    <col min="16" max="16" width="3.28125" style="3" customWidth="1"/>
    <col min="17" max="17" width="2.8515625" style="3" customWidth="1"/>
    <col min="18" max="18" width="2.421875" style="3" customWidth="1"/>
    <col min="19" max="20" width="4.421875" style="3" customWidth="1"/>
    <col min="21" max="21" width="21.00390625" style="3" customWidth="1"/>
    <col min="22" max="22" width="4.7109375" style="3" customWidth="1"/>
    <col min="23" max="23" width="6.8515625" style="3" customWidth="1"/>
    <col min="24" max="24" width="4.7109375" style="3" customWidth="1"/>
    <col min="25" max="25" width="23.57421875" style="3" customWidth="1"/>
    <col min="26" max="26" width="5.421875" style="3" customWidth="1"/>
    <col min="27" max="28" width="4.421875" style="3" customWidth="1"/>
    <col min="29" max="29" width="11.8515625" style="3" customWidth="1"/>
    <col min="30" max="30" width="4.57421875" style="3" customWidth="1"/>
    <col min="31" max="31" width="3.421875" style="3" customWidth="1"/>
    <col min="32" max="39" width="5.28125" style="3" customWidth="1"/>
    <col min="40" max="40" width="10.421875" style="3" customWidth="1"/>
    <col min="41" max="41" width="10.421875" style="3" hidden="1" customWidth="1"/>
    <col min="42" max="16384" width="10.421875" style="3" customWidth="1"/>
  </cols>
  <sheetData>
    <row r="2" spans="2:41" ht="28.5" customHeight="1">
      <c r="B2" s="285" t="s">
        <v>80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7"/>
      <c r="AE2" s="288"/>
      <c r="AF2" s="2"/>
      <c r="AG2" s="2"/>
      <c r="AH2" s="2"/>
      <c r="AI2" s="2"/>
      <c r="AO2" s="3" t="s">
        <v>85</v>
      </c>
    </row>
    <row r="3" spans="2:41" ht="27.75" customHeight="1">
      <c r="B3" s="289" t="s">
        <v>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1"/>
      <c r="AE3" s="292"/>
      <c r="AF3" s="2"/>
      <c r="AG3" s="2"/>
      <c r="AH3" s="2"/>
      <c r="AI3" s="2"/>
      <c r="AO3" s="3" t="s">
        <v>84</v>
      </c>
    </row>
    <row r="4" spans="2:41" ht="27.75" customHeight="1">
      <c r="B4" s="293" t="s">
        <v>110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AF4" s="2"/>
      <c r="AG4" s="2"/>
      <c r="AH4" s="2"/>
      <c r="AI4" s="2"/>
      <c r="AO4" s="3" t="s">
        <v>83</v>
      </c>
    </row>
    <row r="5" spans="2:31" ht="18.75" customHeight="1">
      <c r="B5" s="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6"/>
      <c r="Y5" s="6"/>
      <c r="Z5" s="6"/>
      <c r="AA5" s="1"/>
      <c r="AB5" s="1"/>
      <c r="AC5" s="1"/>
      <c r="AD5" s="1"/>
      <c r="AE5" s="7"/>
    </row>
    <row r="6" spans="2:31" ht="18.75">
      <c r="B6" s="4"/>
      <c r="C6" s="296" t="s">
        <v>2</v>
      </c>
      <c r="D6" s="296"/>
      <c r="E6" s="296"/>
      <c r="F6" s="296"/>
      <c r="G6" s="296"/>
      <c r="H6" s="296"/>
      <c r="I6" s="297" t="s">
        <v>3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6" t="s">
        <v>4</v>
      </c>
      <c r="Y6" s="296"/>
      <c r="Z6" s="296"/>
      <c r="AA6" s="296"/>
      <c r="AB6" s="296"/>
      <c r="AC6" s="296"/>
      <c r="AD6" s="296"/>
      <c r="AE6" s="7"/>
    </row>
    <row r="7" spans="2:31" ht="18.75">
      <c r="B7" s="4"/>
      <c r="C7" s="273" t="s">
        <v>5</v>
      </c>
      <c r="D7" s="273"/>
      <c r="E7" s="273"/>
      <c r="F7" s="273"/>
      <c r="G7" s="273"/>
      <c r="H7" s="273"/>
      <c r="I7" s="274" t="s">
        <v>6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6" t="s">
        <v>7</v>
      </c>
      <c r="Y7" s="275"/>
      <c r="Z7" s="275"/>
      <c r="AA7" s="275"/>
      <c r="AB7" s="275"/>
      <c r="AC7" s="275"/>
      <c r="AD7" s="275"/>
      <c r="AE7" s="7"/>
    </row>
    <row r="8" spans="2:31" ht="15.75" customHeight="1">
      <c r="B8" s="8"/>
      <c r="C8" s="277" t="s">
        <v>8</v>
      </c>
      <c r="D8" s="277"/>
      <c r="E8" s="277"/>
      <c r="F8" s="277"/>
      <c r="G8" s="277"/>
      <c r="H8" s="277"/>
      <c r="I8" s="278" t="s">
        <v>210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0"/>
      <c r="X8" s="284" t="str">
        <f>IF(C8="HN",VLOOKUP(I8,Data!$D$2:$L$14,2,FALSE),IF(C8="HCM",VLOOKUP(I8,Data!$D$2:$L$14,3,FALSE),IF(C8="Hải Phòng",VLOOKUP(I8,Data!$D$2:$L$14,6,FALSE),VLOOKUP(I8,Data!$D$2:$L$14,7,FALSE))))</f>
        <v>09th &amp; 10th, May, 2019</v>
      </c>
      <c r="Y8" s="284"/>
      <c r="Z8" s="284"/>
      <c r="AA8" s="284"/>
      <c r="AB8" s="284"/>
      <c r="AC8" s="284"/>
      <c r="AD8" s="284"/>
      <c r="AE8" s="7"/>
    </row>
    <row r="9" spans="2:31" ht="15.75" customHeight="1">
      <c r="B9" s="9"/>
      <c r="C9" s="277"/>
      <c r="D9" s="277"/>
      <c r="E9" s="277"/>
      <c r="F9" s="277"/>
      <c r="G9" s="277"/>
      <c r="H9" s="277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3"/>
      <c r="X9" s="284"/>
      <c r="Y9" s="284"/>
      <c r="Z9" s="284"/>
      <c r="AA9" s="284"/>
      <c r="AB9" s="284"/>
      <c r="AC9" s="284"/>
      <c r="AD9" s="284"/>
      <c r="AE9" s="7"/>
    </row>
    <row r="10" spans="2:31" ht="18.75">
      <c r="B10" s="4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6"/>
      <c r="Y10" s="6"/>
      <c r="Z10" s="6"/>
      <c r="AA10" s="1"/>
      <c r="AB10" s="1"/>
      <c r="AC10" s="1"/>
      <c r="AD10" s="1"/>
      <c r="AE10" s="7"/>
    </row>
    <row r="11" spans="2:31" ht="15.75">
      <c r="B11" s="11"/>
      <c r="C11" s="12" t="s">
        <v>10</v>
      </c>
      <c r="D11" s="12"/>
      <c r="E11" s="1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6"/>
      <c r="Z11" s="6"/>
      <c r="AA11" s="1"/>
      <c r="AB11" s="1"/>
      <c r="AC11" s="1"/>
      <c r="AD11" s="1"/>
      <c r="AE11" s="7"/>
    </row>
    <row r="12" spans="2:31" ht="15.75">
      <c r="B12" s="11"/>
      <c r="C12" s="13" t="s">
        <v>11</v>
      </c>
      <c r="D12" s="13"/>
      <c r="E12" s="10"/>
      <c r="F12" s="10"/>
      <c r="G12" s="10"/>
      <c r="H12" s="10"/>
      <c r="I12" s="10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14"/>
      <c r="Y12" s="1"/>
      <c r="Z12" s="1"/>
      <c r="AA12" s="1"/>
      <c r="AB12" s="1"/>
      <c r="AC12" s="1"/>
      <c r="AD12" s="1"/>
      <c r="AE12" s="7"/>
    </row>
    <row r="13" spans="2:35" ht="24" customHeight="1">
      <c r="B13" s="8"/>
      <c r="C13" s="250" t="s">
        <v>12</v>
      </c>
      <c r="D13" s="250"/>
      <c r="E13" s="236"/>
      <c r="F13" s="236"/>
      <c r="G13" s="236"/>
      <c r="H13" s="251" t="s">
        <v>13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3"/>
      <c r="AE13" s="15"/>
      <c r="AF13" s="16"/>
      <c r="AG13" s="16"/>
      <c r="AH13" s="16"/>
      <c r="AI13" s="16"/>
    </row>
    <row r="14" spans="2:35" ht="18" customHeight="1">
      <c r="B14" s="9"/>
      <c r="C14" s="250"/>
      <c r="D14" s="250"/>
      <c r="E14" s="236"/>
      <c r="F14" s="236"/>
      <c r="G14" s="236"/>
      <c r="H14" s="254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6"/>
      <c r="AE14" s="17"/>
      <c r="AF14" s="16"/>
      <c r="AG14" s="16"/>
      <c r="AH14" s="16"/>
      <c r="AI14" s="16"/>
    </row>
    <row r="15" spans="2:35" ht="21" customHeight="1">
      <c r="B15" s="18"/>
      <c r="C15" s="236"/>
      <c r="D15" s="236"/>
      <c r="E15" s="236"/>
      <c r="F15" s="236"/>
      <c r="G15" s="236"/>
      <c r="H15" s="257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9"/>
      <c r="AE15" s="17"/>
      <c r="AF15" s="16"/>
      <c r="AG15" s="16"/>
      <c r="AH15" s="16"/>
      <c r="AI15" s="16"/>
    </row>
    <row r="16" spans="2:31" ht="33.75" customHeight="1">
      <c r="B16" s="9"/>
      <c r="C16" s="150" t="s">
        <v>14</v>
      </c>
      <c r="D16" s="151"/>
      <c r="E16" s="151"/>
      <c r="F16" s="151"/>
      <c r="G16" s="152"/>
      <c r="H16" s="237" t="s">
        <v>168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  <c r="T16" s="260" t="s">
        <v>15</v>
      </c>
      <c r="U16" s="261"/>
      <c r="V16" s="264"/>
      <c r="W16" s="265"/>
      <c r="X16" s="265"/>
      <c r="Y16" s="265"/>
      <c r="Z16" s="265"/>
      <c r="AA16" s="265"/>
      <c r="AB16" s="265"/>
      <c r="AC16" s="265"/>
      <c r="AD16" s="266"/>
      <c r="AE16" s="19"/>
    </row>
    <row r="17" spans="2:31" ht="54" customHeight="1">
      <c r="B17" s="9"/>
      <c r="C17" s="153"/>
      <c r="D17" s="154"/>
      <c r="E17" s="154"/>
      <c r="F17" s="154"/>
      <c r="G17" s="155"/>
      <c r="H17" s="270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62"/>
      <c r="U17" s="263"/>
      <c r="V17" s="267"/>
      <c r="W17" s="268"/>
      <c r="X17" s="268"/>
      <c r="Y17" s="268"/>
      <c r="Z17" s="268"/>
      <c r="AA17" s="268"/>
      <c r="AB17" s="268"/>
      <c r="AC17" s="268"/>
      <c r="AD17" s="269"/>
      <c r="AE17" s="19"/>
    </row>
    <row r="18" spans="2:31" ht="28.5" customHeight="1">
      <c r="B18" s="9"/>
      <c r="C18" s="236" t="s">
        <v>169</v>
      </c>
      <c r="D18" s="236"/>
      <c r="E18" s="236"/>
      <c r="F18" s="236"/>
      <c r="G18" s="236"/>
      <c r="H18" s="246" t="s">
        <v>16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49" t="s">
        <v>17</v>
      </c>
      <c r="U18" s="249"/>
      <c r="V18" s="242"/>
      <c r="W18" s="243"/>
      <c r="X18" s="243"/>
      <c r="Y18" s="243"/>
      <c r="Z18" s="243"/>
      <c r="AA18" s="243"/>
      <c r="AB18" s="243"/>
      <c r="AC18" s="243"/>
      <c r="AD18" s="243"/>
      <c r="AE18" s="19"/>
    </row>
    <row r="19" spans="2:31" ht="28.5" customHeight="1">
      <c r="B19" s="9"/>
      <c r="C19" s="236"/>
      <c r="D19" s="236"/>
      <c r="E19" s="236"/>
      <c r="F19" s="236"/>
      <c r="G19" s="236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 t="s">
        <v>18</v>
      </c>
      <c r="U19" s="249"/>
      <c r="V19" s="245"/>
      <c r="W19" s="243"/>
      <c r="X19" s="243"/>
      <c r="Y19" s="243"/>
      <c r="Z19" s="243"/>
      <c r="AA19" s="243"/>
      <c r="AB19" s="243"/>
      <c r="AC19" s="243"/>
      <c r="AD19" s="243"/>
      <c r="AE19" s="19"/>
    </row>
    <row r="20" spans="2:31" ht="28.5" customHeight="1">
      <c r="B20" s="9"/>
      <c r="C20" s="236" t="s">
        <v>19</v>
      </c>
      <c r="D20" s="236"/>
      <c r="E20" s="236"/>
      <c r="F20" s="236"/>
      <c r="G20" s="236"/>
      <c r="H20" s="237" t="s">
        <v>20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9"/>
      <c r="T20" s="240" t="s">
        <v>21</v>
      </c>
      <c r="U20" s="241"/>
      <c r="V20" s="242"/>
      <c r="W20" s="243"/>
      <c r="X20" s="243"/>
      <c r="Y20" s="243"/>
      <c r="Z20" s="243"/>
      <c r="AA20" s="243"/>
      <c r="AB20" s="243"/>
      <c r="AC20" s="243"/>
      <c r="AD20" s="243"/>
      <c r="AE20" s="19"/>
    </row>
    <row r="21" spans="2:31" ht="28.5" customHeight="1">
      <c r="B21" s="9"/>
      <c r="C21" s="236"/>
      <c r="D21" s="236"/>
      <c r="E21" s="236"/>
      <c r="F21" s="236"/>
      <c r="G21" s="236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0" t="s">
        <v>22</v>
      </c>
      <c r="U21" s="241"/>
      <c r="V21" s="245"/>
      <c r="W21" s="243"/>
      <c r="X21" s="243"/>
      <c r="Y21" s="243"/>
      <c r="Z21" s="243"/>
      <c r="AA21" s="243"/>
      <c r="AB21" s="243"/>
      <c r="AC21" s="243"/>
      <c r="AD21" s="243"/>
      <c r="AE21" s="19"/>
    </row>
    <row r="22" spans="2:31" ht="19.5" customHeight="1">
      <c r="B22" s="22"/>
      <c r="C22" s="216" t="s">
        <v>76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8"/>
      <c r="AE22" s="23"/>
    </row>
    <row r="23" spans="2:31" ht="19.5" customHeight="1">
      <c r="B23" s="24"/>
      <c r="C23" s="25"/>
      <c r="D23" s="26" t="s">
        <v>73</v>
      </c>
      <c r="E23" s="26"/>
      <c r="F23" s="26"/>
      <c r="G23" s="26"/>
      <c r="H23" s="20"/>
      <c r="I23" s="20"/>
      <c r="J23" s="21"/>
      <c r="K23" s="21"/>
      <c r="L23" s="21" t="s">
        <v>170</v>
      </c>
      <c r="M23" s="20"/>
      <c r="N23" s="20"/>
      <c r="O23" s="20"/>
      <c r="P23" s="20"/>
      <c r="Q23" s="20"/>
      <c r="R23" s="21"/>
      <c r="S23" s="21"/>
      <c r="T23" s="106" t="s">
        <v>171</v>
      </c>
      <c r="U23" s="20"/>
      <c r="V23" s="20"/>
      <c r="W23" s="20"/>
      <c r="X23" s="20"/>
      <c r="Y23" s="20"/>
      <c r="Z23" s="21"/>
      <c r="AA23" s="27" t="s">
        <v>172</v>
      </c>
      <c r="AB23" s="26"/>
      <c r="AC23" s="25"/>
      <c r="AD23" s="28"/>
      <c r="AE23" s="29"/>
    </row>
    <row r="24" spans="2:31" ht="19.5" customHeight="1">
      <c r="B24" s="24"/>
      <c r="C24" s="30"/>
      <c r="D24" s="31" t="s">
        <v>74</v>
      </c>
      <c r="E24" s="31"/>
      <c r="F24" s="32"/>
      <c r="G24" s="32"/>
      <c r="H24" s="33"/>
      <c r="I24" s="33"/>
      <c r="J24" s="31"/>
      <c r="K24" s="31"/>
      <c r="L24" s="31" t="s">
        <v>23</v>
      </c>
      <c r="M24" s="33"/>
      <c r="N24" s="33"/>
      <c r="O24" s="33"/>
      <c r="P24" s="33"/>
      <c r="Q24" s="33"/>
      <c r="R24" s="31"/>
      <c r="S24" s="31"/>
      <c r="T24" s="107" t="s">
        <v>173</v>
      </c>
      <c r="U24" s="34"/>
      <c r="V24" s="33"/>
      <c r="W24" s="33"/>
      <c r="X24" s="33"/>
      <c r="Y24" s="33"/>
      <c r="Z24" s="31"/>
      <c r="AA24" s="35" t="s">
        <v>174</v>
      </c>
      <c r="AB24" s="35"/>
      <c r="AC24" s="31"/>
      <c r="AD24" s="36"/>
      <c r="AE24" s="37"/>
    </row>
    <row r="25" spans="2:31" ht="24.75" customHeight="1">
      <c r="B25" s="4" t="s">
        <v>24</v>
      </c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/>
    </row>
    <row r="26" spans="2:31" ht="33" customHeight="1">
      <c r="B26" s="9"/>
      <c r="C26" s="219" t="s">
        <v>25</v>
      </c>
      <c r="D26" s="219" t="s">
        <v>82</v>
      </c>
      <c r="E26" s="221" t="s">
        <v>26</v>
      </c>
      <c r="F26" s="222"/>
      <c r="G26" s="222"/>
      <c r="H26" s="223"/>
      <c r="I26" s="221" t="s">
        <v>27</v>
      </c>
      <c r="J26" s="227"/>
      <c r="K26" s="227"/>
      <c r="L26" s="227"/>
      <c r="M26" s="228"/>
      <c r="N26" s="178" t="s">
        <v>28</v>
      </c>
      <c r="O26" s="179"/>
      <c r="P26" s="179"/>
      <c r="Q26" s="179"/>
      <c r="R26" s="179"/>
      <c r="S26" s="179"/>
      <c r="T26" s="179"/>
      <c r="U26" s="179"/>
      <c r="V26" s="179"/>
      <c r="W26" s="232" t="s">
        <v>29</v>
      </c>
      <c r="X26" s="232"/>
      <c r="Y26" s="232"/>
      <c r="Z26" s="232"/>
      <c r="AA26" s="232"/>
      <c r="AB26" s="232"/>
      <c r="AC26" s="232"/>
      <c r="AD26" s="232"/>
      <c r="AE26" s="38"/>
    </row>
    <row r="27" spans="2:31" ht="31.5" customHeight="1">
      <c r="B27" s="9"/>
      <c r="C27" s="220"/>
      <c r="D27" s="220"/>
      <c r="E27" s="224"/>
      <c r="F27" s="225"/>
      <c r="G27" s="225"/>
      <c r="H27" s="226"/>
      <c r="I27" s="229"/>
      <c r="J27" s="230"/>
      <c r="K27" s="230"/>
      <c r="L27" s="230"/>
      <c r="M27" s="231"/>
      <c r="N27" s="232" t="s">
        <v>30</v>
      </c>
      <c r="O27" s="233"/>
      <c r="P27" s="233"/>
      <c r="Q27" s="233"/>
      <c r="R27" s="234" t="s">
        <v>31</v>
      </c>
      <c r="S27" s="234"/>
      <c r="T27" s="235"/>
      <c r="U27" s="235"/>
      <c r="V27" s="235"/>
      <c r="W27" s="232"/>
      <c r="X27" s="232"/>
      <c r="Y27" s="232"/>
      <c r="Z27" s="232"/>
      <c r="AA27" s="232"/>
      <c r="AB27" s="232"/>
      <c r="AC27" s="232"/>
      <c r="AD27" s="232"/>
      <c r="AE27" s="38"/>
    </row>
    <row r="28" spans="2:31" ht="15" customHeight="1">
      <c r="B28" s="9"/>
      <c r="C28" s="181"/>
      <c r="D28" s="209"/>
      <c r="E28" s="202"/>
      <c r="F28" s="203"/>
      <c r="G28" s="203"/>
      <c r="H28" s="204"/>
      <c r="I28" s="210"/>
      <c r="J28" s="211"/>
      <c r="K28" s="211"/>
      <c r="L28" s="211"/>
      <c r="M28" s="212"/>
      <c r="N28" s="191"/>
      <c r="O28" s="191"/>
      <c r="P28" s="191"/>
      <c r="Q28" s="191"/>
      <c r="R28" s="192"/>
      <c r="S28" s="191"/>
      <c r="T28" s="191"/>
      <c r="U28" s="191"/>
      <c r="V28" s="191"/>
      <c r="W28" s="193"/>
      <c r="X28" s="194"/>
      <c r="Y28" s="194"/>
      <c r="Z28" s="194"/>
      <c r="AA28" s="194"/>
      <c r="AB28" s="194"/>
      <c r="AC28" s="194"/>
      <c r="AD28" s="195"/>
      <c r="AE28" s="17"/>
    </row>
    <row r="29" spans="2:31" ht="15" customHeight="1">
      <c r="B29" s="9"/>
      <c r="C29" s="181"/>
      <c r="D29" s="209"/>
      <c r="E29" s="205"/>
      <c r="F29" s="206"/>
      <c r="G29" s="206"/>
      <c r="H29" s="207"/>
      <c r="I29" s="213"/>
      <c r="J29" s="214"/>
      <c r="K29" s="214"/>
      <c r="L29" s="214"/>
      <c r="M29" s="215"/>
      <c r="N29" s="191"/>
      <c r="O29" s="191"/>
      <c r="P29" s="191"/>
      <c r="Q29" s="191"/>
      <c r="R29" s="191"/>
      <c r="S29" s="191"/>
      <c r="T29" s="191"/>
      <c r="U29" s="191"/>
      <c r="V29" s="191"/>
      <c r="W29" s="196"/>
      <c r="X29" s="197"/>
      <c r="Y29" s="197"/>
      <c r="Z29" s="197"/>
      <c r="AA29" s="197"/>
      <c r="AB29" s="197"/>
      <c r="AC29" s="197"/>
      <c r="AD29" s="198"/>
      <c r="AE29" s="17"/>
    </row>
    <row r="30" spans="2:31" ht="15" customHeight="1">
      <c r="B30" s="9"/>
      <c r="C30" s="181"/>
      <c r="D30" s="181"/>
      <c r="E30" s="202"/>
      <c r="F30" s="203"/>
      <c r="G30" s="203"/>
      <c r="H30" s="204"/>
      <c r="I30" s="191"/>
      <c r="J30" s="191"/>
      <c r="K30" s="191"/>
      <c r="L30" s="191"/>
      <c r="M30" s="191"/>
      <c r="N30" s="208"/>
      <c r="O30" s="191"/>
      <c r="P30" s="191"/>
      <c r="Q30" s="191"/>
      <c r="R30" s="192"/>
      <c r="S30" s="191"/>
      <c r="T30" s="191"/>
      <c r="U30" s="191"/>
      <c r="V30" s="191"/>
      <c r="W30" s="196"/>
      <c r="X30" s="197"/>
      <c r="Y30" s="197"/>
      <c r="Z30" s="197"/>
      <c r="AA30" s="197"/>
      <c r="AB30" s="197"/>
      <c r="AC30" s="197"/>
      <c r="AD30" s="198"/>
      <c r="AE30" s="17"/>
    </row>
    <row r="31" spans="2:31" ht="15" customHeight="1">
      <c r="B31" s="9"/>
      <c r="C31" s="181"/>
      <c r="D31" s="181"/>
      <c r="E31" s="205"/>
      <c r="F31" s="206"/>
      <c r="G31" s="206"/>
      <c r="H31" s="207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6"/>
      <c r="X31" s="197"/>
      <c r="Y31" s="197"/>
      <c r="Z31" s="197"/>
      <c r="AA31" s="197"/>
      <c r="AB31" s="197"/>
      <c r="AC31" s="197"/>
      <c r="AD31" s="198"/>
      <c r="AE31" s="17"/>
    </row>
    <row r="32" spans="2:31" ht="15" customHeight="1">
      <c r="B32" s="9"/>
      <c r="C32" s="181"/>
      <c r="D32" s="181"/>
      <c r="E32" s="202"/>
      <c r="F32" s="203"/>
      <c r="G32" s="203"/>
      <c r="H32" s="204"/>
      <c r="I32" s="191"/>
      <c r="J32" s="191"/>
      <c r="K32" s="191"/>
      <c r="L32" s="191"/>
      <c r="M32" s="191"/>
      <c r="N32" s="191"/>
      <c r="O32" s="191"/>
      <c r="P32" s="191"/>
      <c r="Q32" s="191"/>
      <c r="R32" s="192"/>
      <c r="S32" s="191"/>
      <c r="T32" s="191"/>
      <c r="U32" s="191"/>
      <c r="V32" s="191"/>
      <c r="W32" s="196"/>
      <c r="X32" s="197"/>
      <c r="Y32" s="197"/>
      <c r="Z32" s="197"/>
      <c r="AA32" s="197"/>
      <c r="AB32" s="197"/>
      <c r="AC32" s="197"/>
      <c r="AD32" s="198"/>
      <c r="AE32" s="17"/>
    </row>
    <row r="33" spans="2:31" ht="15" customHeight="1">
      <c r="B33" s="9"/>
      <c r="C33" s="181"/>
      <c r="D33" s="181"/>
      <c r="E33" s="205"/>
      <c r="F33" s="206"/>
      <c r="G33" s="206"/>
      <c r="H33" s="207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6"/>
      <c r="X33" s="197"/>
      <c r="Y33" s="197"/>
      <c r="Z33" s="197"/>
      <c r="AA33" s="197"/>
      <c r="AB33" s="197"/>
      <c r="AC33" s="197"/>
      <c r="AD33" s="198"/>
      <c r="AE33" s="17"/>
    </row>
    <row r="34" spans="2:31" ht="15">
      <c r="B34" s="9"/>
      <c r="C34" s="181"/>
      <c r="D34" s="181"/>
      <c r="E34" s="182"/>
      <c r="F34" s="183"/>
      <c r="G34" s="183"/>
      <c r="H34" s="184"/>
      <c r="I34" s="188"/>
      <c r="J34" s="188"/>
      <c r="K34" s="188"/>
      <c r="L34" s="188"/>
      <c r="M34" s="188"/>
      <c r="N34" s="189"/>
      <c r="O34" s="188"/>
      <c r="P34" s="188"/>
      <c r="Q34" s="188"/>
      <c r="R34" s="190"/>
      <c r="S34" s="188"/>
      <c r="T34" s="188"/>
      <c r="U34" s="188"/>
      <c r="V34" s="188"/>
      <c r="W34" s="196"/>
      <c r="X34" s="197"/>
      <c r="Y34" s="197"/>
      <c r="Z34" s="197"/>
      <c r="AA34" s="197"/>
      <c r="AB34" s="197"/>
      <c r="AC34" s="197"/>
      <c r="AD34" s="198"/>
      <c r="AE34" s="17"/>
    </row>
    <row r="35" spans="2:31" ht="15">
      <c r="B35" s="9"/>
      <c r="C35" s="181"/>
      <c r="D35" s="181"/>
      <c r="E35" s="185"/>
      <c r="F35" s="186"/>
      <c r="G35" s="186"/>
      <c r="H35" s="187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96"/>
      <c r="X35" s="197"/>
      <c r="Y35" s="197"/>
      <c r="Z35" s="197"/>
      <c r="AA35" s="197"/>
      <c r="AB35" s="197"/>
      <c r="AC35" s="197"/>
      <c r="AD35" s="198"/>
      <c r="AE35" s="17"/>
    </row>
    <row r="36" spans="2:31" ht="15">
      <c r="B36" s="9"/>
      <c r="C36" s="181"/>
      <c r="D36" s="181"/>
      <c r="E36" s="182"/>
      <c r="F36" s="183"/>
      <c r="G36" s="183"/>
      <c r="H36" s="184"/>
      <c r="I36" s="188"/>
      <c r="J36" s="188"/>
      <c r="K36" s="188"/>
      <c r="L36" s="188"/>
      <c r="M36" s="188"/>
      <c r="N36" s="189"/>
      <c r="O36" s="188"/>
      <c r="P36" s="188"/>
      <c r="Q36" s="188"/>
      <c r="R36" s="190"/>
      <c r="S36" s="188"/>
      <c r="T36" s="188"/>
      <c r="U36" s="188"/>
      <c r="V36" s="188"/>
      <c r="W36" s="196"/>
      <c r="X36" s="197"/>
      <c r="Y36" s="197"/>
      <c r="Z36" s="197"/>
      <c r="AA36" s="197"/>
      <c r="AB36" s="197"/>
      <c r="AC36" s="197"/>
      <c r="AD36" s="198"/>
      <c r="AE36" s="17"/>
    </row>
    <row r="37" spans="2:31" ht="15">
      <c r="B37" s="9"/>
      <c r="C37" s="181"/>
      <c r="D37" s="181"/>
      <c r="E37" s="185"/>
      <c r="F37" s="186"/>
      <c r="G37" s="186"/>
      <c r="H37" s="187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96"/>
      <c r="X37" s="197"/>
      <c r="Y37" s="197"/>
      <c r="Z37" s="197"/>
      <c r="AA37" s="197"/>
      <c r="AB37" s="197"/>
      <c r="AC37" s="197"/>
      <c r="AD37" s="198"/>
      <c r="AE37" s="17"/>
    </row>
    <row r="38" spans="2:31" ht="15">
      <c r="B38" s="9"/>
      <c r="C38" s="181"/>
      <c r="D38" s="181"/>
      <c r="E38" s="182"/>
      <c r="F38" s="183"/>
      <c r="G38" s="183"/>
      <c r="H38" s="184"/>
      <c r="I38" s="188"/>
      <c r="J38" s="188"/>
      <c r="K38" s="188"/>
      <c r="L38" s="188"/>
      <c r="M38" s="188"/>
      <c r="N38" s="189"/>
      <c r="O38" s="188"/>
      <c r="P38" s="188"/>
      <c r="Q38" s="188"/>
      <c r="R38" s="190"/>
      <c r="S38" s="188"/>
      <c r="T38" s="188"/>
      <c r="U38" s="188"/>
      <c r="V38" s="188"/>
      <c r="W38" s="196"/>
      <c r="X38" s="197"/>
      <c r="Y38" s="197"/>
      <c r="Z38" s="197"/>
      <c r="AA38" s="197"/>
      <c r="AB38" s="197"/>
      <c r="AC38" s="197"/>
      <c r="AD38" s="198"/>
      <c r="AE38" s="17"/>
    </row>
    <row r="39" spans="2:31" ht="15">
      <c r="B39" s="9"/>
      <c r="C39" s="181"/>
      <c r="D39" s="181"/>
      <c r="E39" s="185"/>
      <c r="F39" s="186"/>
      <c r="G39" s="186"/>
      <c r="H39" s="187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96"/>
      <c r="X39" s="197"/>
      <c r="Y39" s="197"/>
      <c r="Z39" s="197"/>
      <c r="AA39" s="197"/>
      <c r="AB39" s="197"/>
      <c r="AC39" s="197"/>
      <c r="AD39" s="198"/>
      <c r="AE39" s="17"/>
    </row>
    <row r="40" spans="2:31" ht="15">
      <c r="B40" s="9"/>
      <c r="C40" s="181"/>
      <c r="D40" s="181"/>
      <c r="E40" s="182"/>
      <c r="F40" s="183"/>
      <c r="G40" s="183"/>
      <c r="H40" s="184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96"/>
      <c r="X40" s="197"/>
      <c r="Y40" s="197"/>
      <c r="Z40" s="197"/>
      <c r="AA40" s="197"/>
      <c r="AB40" s="197"/>
      <c r="AC40" s="197"/>
      <c r="AD40" s="198"/>
      <c r="AE40" s="17"/>
    </row>
    <row r="41" spans="2:31" ht="15">
      <c r="B41" s="9"/>
      <c r="C41" s="181"/>
      <c r="D41" s="181"/>
      <c r="E41" s="185"/>
      <c r="F41" s="186"/>
      <c r="G41" s="186"/>
      <c r="H41" s="187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96"/>
      <c r="X41" s="197"/>
      <c r="Y41" s="197"/>
      <c r="Z41" s="197"/>
      <c r="AA41" s="197"/>
      <c r="AB41" s="197"/>
      <c r="AC41" s="197"/>
      <c r="AD41" s="198"/>
      <c r="AE41" s="17"/>
    </row>
    <row r="42" spans="2:31" ht="15">
      <c r="B42" s="9"/>
      <c r="C42" s="181"/>
      <c r="D42" s="181"/>
      <c r="E42" s="182"/>
      <c r="F42" s="183"/>
      <c r="G42" s="183"/>
      <c r="H42" s="184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96"/>
      <c r="X42" s="197"/>
      <c r="Y42" s="197"/>
      <c r="Z42" s="197"/>
      <c r="AA42" s="197"/>
      <c r="AB42" s="197"/>
      <c r="AC42" s="197"/>
      <c r="AD42" s="198"/>
      <c r="AE42" s="17"/>
    </row>
    <row r="43" spans="2:31" ht="15">
      <c r="B43" s="9"/>
      <c r="C43" s="181"/>
      <c r="D43" s="181"/>
      <c r="E43" s="185"/>
      <c r="F43" s="186"/>
      <c r="G43" s="186"/>
      <c r="H43" s="187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96"/>
      <c r="X43" s="197"/>
      <c r="Y43" s="197"/>
      <c r="Z43" s="197"/>
      <c r="AA43" s="197"/>
      <c r="AB43" s="197"/>
      <c r="AC43" s="197"/>
      <c r="AD43" s="198"/>
      <c r="AE43" s="17"/>
    </row>
    <row r="44" spans="2:31" ht="15">
      <c r="B44" s="9"/>
      <c r="C44" s="181"/>
      <c r="D44" s="181"/>
      <c r="E44" s="182"/>
      <c r="F44" s="183"/>
      <c r="G44" s="183"/>
      <c r="H44" s="184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96"/>
      <c r="X44" s="197"/>
      <c r="Y44" s="197"/>
      <c r="Z44" s="197"/>
      <c r="AA44" s="197"/>
      <c r="AB44" s="197"/>
      <c r="AC44" s="197"/>
      <c r="AD44" s="198"/>
      <c r="AE44" s="17"/>
    </row>
    <row r="45" spans="2:31" ht="15">
      <c r="B45" s="9"/>
      <c r="C45" s="181"/>
      <c r="D45" s="181"/>
      <c r="E45" s="185"/>
      <c r="F45" s="186"/>
      <c r="G45" s="186"/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99"/>
      <c r="X45" s="200"/>
      <c r="Y45" s="200"/>
      <c r="Z45" s="200"/>
      <c r="AA45" s="200"/>
      <c r="AB45" s="200"/>
      <c r="AC45" s="200"/>
      <c r="AD45" s="201"/>
      <c r="AE45" s="39"/>
    </row>
    <row r="46" spans="2:31" ht="19.5" customHeight="1">
      <c r="B46" s="9"/>
      <c r="C46" s="66">
        <f>COUNT(C28:C45)</f>
        <v>0</v>
      </c>
      <c r="D46" s="66"/>
      <c r="E46" s="175"/>
      <c r="F46" s="176"/>
      <c r="G46" s="176"/>
      <c r="H46" s="177"/>
      <c r="I46" s="175"/>
      <c r="J46" s="176"/>
      <c r="K46" s="176"/>
      <c r="L46" s="176"/>
      <c r="M46" s="177"/>
      <c r="N46" s="175"/>
      <c r="O46" s="176"/>
      <c r="P46" s="176"/>
      <c r="Q46" s="177"/>
      <c r="R46" s="175"/>
      <c r="S46" s="176"/>
      <c r="T46" s="176"/>
      <c r="U46" s="176"/>
      <c r="V46" s="177"/>
      <c r="W46" s="175"/>
      <c r="X46" s="176"/>
      <c r="Y46" s="176"/>
      <c r="Z46" s="176"/>
      <c r="AA46" s="176"/>
      <c r="AB46" s="176"/>
      <c r="AC46" s="176"/>
      <c r="AD46" s="177"/>
      <c r="AE46" s="7"/>
    </row>
    <row r="47" spans="2:31" ht="18.75">
      <c r="B47" s="4" t="s">
        <v>32</v>
      </c>
      <c r="C47" s="10"/>
      <c r="D47" s="10"/>
      <c r="E47" s="10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"/>
    </row>
    <row r="48" spans="2:31" ht="24.75" customHeight="1">
      <c r="B48" s="9"/>
      <c r="C48" s="178" t="s">
        <v>33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80"/>
      <c r="AE48" s="40"/>
    </row>
    <row r="49" spans="2:31" ht="29.25" customHeight="1">
      <c r="B49" s="9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23"/>
    </row>
    <row r="50" spans="2:31" ht="15">
      <c r="B50" s="9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  <c r="AE50" s="23"/>
    </row>
    <row r="51" spans="2:31" ht="16.5" customHeight="1">
      <c r="B51" s="9"/>
      <c r="C51" s="167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9"/>
      <c r="AE51" s="23"/>
    </row>
    <row r="52" spans="2:31" ht="15">
      <c r="B52" s="9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2"/>
      <c r="AE52" s="41"/>
    </row>
    <row r="53" spans="2:31" ht="6.75" customHeight="1">
      <c r="B53" s="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2:31" ht="18.75">
      <c r="B54" s="4" t="s">
        <v>34</v>
      </c>
      <c r="C54" s="10"/>
      <c r="D54" s="10"/>
      <c r="E54" s="10"/>
      <c r="F54" s="10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"/>
    </row>
    <row r="55" spans="2:31" ht="15" customHeight="1">
      <c r="B55" s="9"/>
      <c r="C55" s="141" t="s">
        <v>35</v>
      </c>
      <c r="D55" s="142"/>
      <c r="E55" s="142"/>
      <c r="F55" s="142"/>
      <c r="G55" s="143"/>
      <c r="H55" s="173" t="s">
        <v>67</v>
      </c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44"/>
    </row>
    <row r="56" spans="2:31" ht="15" customHeight="1">
      <c r="B56" s="9"/>
      <c r="C56" s="141"/>
      <c r="D56" s="142"/>
      <c r="E56" s="142"/>
      <c r="F56" s="142"/>
      <c r="G56" s="14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44"/>
    </row>
    <row r="57" spans="2:31" ht="15" customHeight="1">
      <c r="B57" s="9"/>
      <c r="C57" s="141" t="s">
        <v>36</v>
      </c>
      <c r="D57" s="142"/>
      <c r="E57" s="142"/>
      <c r="F57" s="142"/>
      <c r="G57" s="143"/>
      <c r="H57" s="174" t="s">
        <v>37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38"/>
    </row>
    <row r="58" spans="2:31" ht="15" customHeight="1">
      <c r="B58" s="9"/>
      <c r="C58" s="141"/>
      <c r="D58" s="142"/>
      <c r="E58" s="142"/>
      <c r="F58" s="142"/>
      <c r="G58" s="143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38"/>
    </row>
    <row r="59" spans="2:31" ht="15" customHeight="1">
      <c r="B59" s="9"/>
      <c r="C59" s="141" t="s">
        <v>38</v>
      </c>
      <c r="D59" s="142"/>
      <c r="E59" s="142"/>
      <c r="F59" s="142"/>
      <c r="G59" s="143"/>
      <c r="H59" s="174" t="s">
        <v>93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38"/>
    </row>
    <row r="60" spans="2:31" ht="15" customHeight="1">
      <c r="B60" s="9"/>
      <c r="C60" s="141"/>
      <c r="D60" s="142"/>
      <c r="E60" s="142"/>
      <c r="F60" s="142"/>
      <c r="G60" s="143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38"/>
    </row>
    <row r="61" spans="2:31" ht="15" customHeight="1">
      <c r="B61" s="9"/>
      <c r="C61" s="141" t="s">
        <v>175</v>
      </c>
      <c r="D61" s="142"/>
      <c r="E61" s="142"/>
      <c r="F61" s="142"/>
      <c r="G61" s="143"/>
      <c r="H61" s="144" t="str">
        <f>IF(C8="HN",VLOOKUP(I8,Data!$D$2:$L$14,4,FALSE),IF(C8="HCM",VLOOKUP(I8,Data!$D$2:$L$14,5,FALSE)))</f>
        <v>02nd, May, 2019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/>
      <c r="AE61" s="38"/>
    </row>
    <row r="62" spans="2:31" ht="15" customHeight="1">
      <c r="B62" s="9"/>
      <c r="C62" s="141"/>
      <c r="D62" s="142"/>
      <c r="E62" s="142"/>
      <c r="F62" s="142"/>
      <c r="G62" s="143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9"/>
      <c r="AE62" s="38"/>
    </row>
    <row r="63" spans="2:31" ht="33" customHeight="1">
      <c r="B63" s="9"/>
      <c r="C63" s="150" t="s">
        <v>176</v>
      </c>
      <c r="D63" s="151"/>
      <c r="E63" s="151"/>
      <c r="F63" s="151"/>
      <c r="G63" s="152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7"/>
      <c r="AE63" s="108"/>
    </row>
    <row r="64" spans="2:31" ht="35.25" customHeight="1">
      <c r="B64" s="9"/>
      <c r="C64" s="153"/>
      <c r="D64" s="154"/>
      <c r="E64" s="154"/>
      <c r="F64" s="154"/>
      <c r="G64" s="155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9"/>
      <c r="AE64" s="108"/>
    </row>
    <row r="65" spans="2:31" ht="18.75" customHeight="1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</row>
    <row r="66" spans="2:31" ht="18.75">
      <c r="B66" s="4" t="s">
        <v>40</v>
      </c>
      <c r="C66" s="10"/>
      <c r="D66" s="10"/>
      <c r="E66" s="10"/>
      <c r="F66" s="10"/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"/>
    </row>
    <row r="67" spans="2:31" ht="22.5" customHeight="1">
      <c r="B67" s="11"/>
      <c r="C67" s="160" t="str">
        <f>VLOOKUP(C8,Data!$B$24:$C$27,2,FALSE)</f>
        <v>Địa điểm tổ chức Hội thảo sẽ được thông báo trước ngày hội thảo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"/>
      <c r="AB67" s="1"/>
      <c r="AC67" s="1"/>
      <c r="AD67" s="1"/>
      <c r="AE67" s="7"/>
    </row>
    <row r="68" spans="2:31" ht="21.75" customHeight="1">
      <c r="B68" s="11"/>
      <c r="C68" s="13" t="s">
        <v>203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"/>
      <c r="AB68" s="1"/>
      <c r="AC68" s="1"/>
      <c r="AD68" s="1"/>
      <c r="AE68" s="7"/>
    </row>
    <row r="69" spans="2:31" ht="24" customHeight="1">
      <c r="B69" s="9"/>
      <c r="C69" s="161" t="s">
        <v>75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3"/>
      <c r="AE69" s="7"/>
    </row>
    <row r="70" spans="1:31" s="47" customFormat="1" ht="171" customHeight="1">
      <c r="A70" s="6"/>
      <c r="B70" s="45"/>
      <c r="C70" s="138" t="s">
        <v>204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40"/>
      <c r="AE70" s="46"/>
    </row>
    <row r="71" spans="2:31" ht="1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118" ht="15">
      <c r="F118" s="51"/>
    </row>
    <row r="119" ht="15">
      <c r="F119" s="52"/>
    </row>
    <row r="120" ht="15">
      <c r="F120" s="52"/>
    </row>
    <row r="121" ht="15">
      <c r="F121" s="52"/>
    </row>
    <row r="122" ht="15">
      <c r="F122" s="52"/>
    </row>
    <row r="123" ht="15">
      <c r="F123" s="52"/>
    </row>
    <row r="124" ht="15">
      <c r="F124" s="52"/>
    </row>
  </sheetData>
  <sheetProtection/>
  <mergeCells count="118">
    <mergeCell ref="B2:AE2"/>
    <mergeCell ref="B3:AE3"/>
    <mergeCell ref="B4:AE4"/>
    <mergeCell ref="C6:H6"/>
    <mergeCell ref="I6:W6"/>
    <mergeCell ref="X6:AD6"/>
    <mergeCell ref="C7:H7"/>
    <mergeCell ref="I7:W7"/>
    <mergeCell ref="X7:AD7"/>
    <mergeCell ref="C8:H9"/>
    <mergeCell ref="I8:W9"/>
    <mergeCell ref="X8:AD9"/>
    <mergeCell ref="C13:G15"/>
    <mergeCell ref="H13:AD13"/>
    <mergeCell ref="H14:AD15"/>
    <mergeCell ref="C16:G17"/>
    <mergeCell ref="H16:S16"/>
    <mergeCell ref="T16:U17"/>
    <mergeCell ref="V16:AD17"/>
    <mergeCell ref="H17:S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8:C29"/>
    <mergeCell ref="D28:D29"/>
    <mergeCell ref="E28:H29"/>
    <mergeCell ref="I28:M29"/>
    <mergeCell ref="N28:Q29"/>
    <mergeCell ref="R28:V29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C36:C37"/>
    <mergeCell ref="D36:D37"/>
    <mergeCell ref="E36:H37"/>
    <mergeCell ref="I36:M37"/>
    <mergeCell ref="N36:Q37"/>
    <mergeCell ref="R36:V37"/>
    <mergeCell ref="C38:C39"/>
    <mergeCell ref="D38:D39"/>
    <mergeCell ref="E38:H39"/>
    <mergeCell ref="I38:M39"/>
    <mergeCell ref="N38:Q39"/>
    <mergeCell ref="R38:V39"/>
    <mergeCell ref="C40:C41"/>
    <mergeCell ref="D40:D41"/>
    <mergeCell ref="E40:H41"/>
    <mergeCell ref="I40:M41"/>
    <mergeCell ref="N40:Q41"/>
    <mergeCell ref="R40:V41"/>
    <mergeCell ref="C42:C43"/>
    <mergeCell ref="D42:D43"/>
    <mergeCell ref="E42:H43"/>
    <mergeCell ref="I42:M43"/>
    <mergeCell ref="N42:Q43"/>
    <mergeCell ref="R42:V43"/>
    <mergeCell ref="C44:C45"/>
    <mergeCell ref="D44:D45"/>
    <mergeCell ref="E44:H45"/>
    <mergeCell ref="I44:M45"/>
    <mergeCell ref="N44:Q45"/>
    <mergeCell ref="R44:V45"/>
    <mergeCell ref="E46:H46"/>
    <mergeCell ref="I46:M46"/>
    <mergeCell ref="N46:Q46"/>
    <mergeCell ref="R46:V46"/>
    <mergeCell ref="W46:AD46"/>
    <mergeCell ref="C48:AD48"/>
    <mergeCell ref="C49:AD52"/>
    <mergeCell ref="C55:G56"/>
    <mergeCell ref="H55:AD56"/>
    <mergeCell ref="C57:G58"/>
    <mergeCell ref="H57:AD58"/>
    <mergeCell ref="C59:G60"/>
    <mergeCell ref="H59:AD60"/>
    <mergeCell ref="C70:AD70"/>
    <mergeCell ref="C61:G62"/>
    <mergeCell ref="H61:AD62"/>
    <mergeCell ref="C63:G64"/>
    <mergeCell ref="H63:AD64"/>
    <mergeCell ref="C67:Z67"/>
    <mergeCell ref="C69:AD69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Y37"/>
  <sheetViews>
    <sheetView view="pageBreakPreview" zoomScaleSheetLayoutView="100" zoomScalePageLayoutView="0" workbookViewId="0" topLeftCell="A1">
      <selection activeCell="AD26" sqref="AD26"/>
    </sheetView>
  </sheetViews>
  <sheetFormatPr defaultColWidth="9.140625" defaultRowHeight="12.75"/>
  <cols>
    <col min="1" max="1" width="2.57421875" style="58" customWidth="1"/>
    <col min="2" max="2" width="5.00390625" style="58" customWidth="1"/>
    <col min="3" max="3" width="9.7109375" style="58" customWidth="1"/>
    <col min="4" max="4" width="13.7109375" style="58" customWidth="1"/>
    <col min="5" max="5" width="14.57421875" style="58" customWidth="1"/>
    <col min="6" max="6" width="15.28125" style="58" customWidth="1"/>
    <col min="7" max="7" width="11.8515625" style="58" customWidth="1"/>
    <col min="8" max="8" width="12.7109375" style="58" customWidth="1"/>
    <col min="9" max="9" width="24.140625" style="58" customWidth="1"/>
    <col min="10" max="10" width="2.57421875" style="58" customWidth="1"/>
    <col min="11" max="11" width="9.140625" style="58" customWidth="1"/>
    <col min="12" max="12" width="11.57421875" style="58" hidden="1" customWidth="1"/>
    <col min="13" max="25" width="0" style="58" hidden="1" customWidth="1"/>
    <col min="26" max="16384" width="9.140625" style="58" customWidth="1"/>
  </cols>
  <sheetData>
    <row r="1" ht="12.75"/>
    <row r="2" ht="12.75"/>
    <row r="3" ht="12.75"/>
    <row r="4" spans="3:9" ht="12.75" customHeight="1">
      <c r="C4" s="300" t="s">
        <v>77</v>
      </c>
      <c r="D4" s="300"/>
      <c r="E4" s="300"/>
      <c r="F4" s="300"/>
      <c r="G4" s="300"/>
      <c r="H4" s="300"/>
      <c r="I4" s="300"/>
    </row>
    <row r="6" spans="2:9" ht="23.25">
      <c r="B6" s="316" t="s">
        <v>45</v>
      </c>
      <c r="C6" s="316"/>
      <c r="D6" s="316"/>
      <c r="E6" s="316"/>
      <c r="F6" s="316"/>
      <c r="G6" s="316"/>
      <c r="H6" s="316"/>
      <c r="I6" s="316"/>
    </row>
    <row r="7" spans="2:9" ht="20.25" customHeight="1">
      <c r="B7" s="62" t="s">
        <v>89</v>
      </c>
      <c r="C7" s="62"/>
      <c r="D7" s="62"/>
      <c r="E7" s="59" t="str">
        <f>'Registration form (Hanoi)'!X8</f>
        <v>09th &amp; 10th, May, 2019</v>
      </c>
      <c r="F7" s="62"/>
      <c r="G7" s="62" t="s">
        <v>90</v>
      </c>
      <c r="H7" s="62"/>
      <c r="I7" s="62" t="str">
        <f>'Registration form (Hanoi)'!X8</f>
        <v>09th &amp; 10th, May, 2019</v>
      </c>
    </row>
    <row r="8" ht="8.25" customHeight="1"/>
    <row r="9" spans="2:10" ht="27" customHeight="1">
      <c r="B9" s="317" t="s">
        <v>61</v>
      </c>
      <c r="C9" s="317"/>
      <c r="D9" s="318">
        <f>'Registration form (Hanoi)'!H14</f>
        <v>0</v>
      </c>
      <c r="E9" s="311"/>
      <c r="F9" s="311"/>
      <c r="G9" s="311"/>
      <c r="H9" s="311"/>
      <c r="I9" s="311"/>
      <c r="J9" s="311"/>
    </row>
    <row r="10" spans="2:10" ht="28.5" customHeight="1">
      <c r="B10" s="317" t="s">
        <v>62</v>
      </c>
      <c r="C10" s="317"/>
      <c r="D10" s="311">
        <f>'Registration form (Hanoi)'!H17</f>
        <v>0</v>
      </c>
      <c r="E10" s="311"/>
      <c r="F10" s="311"/>
      <c r="G10" s="311"/>
      <c r="H10" s="311"/>
      <c r="I10" s="311"/>
      <c r="J10" s="311"/>
    </row>
    <row r="11" spans="2:10" ht="21" customHeight="1">
      <c r="B11" s="310" t="s">
        <v>63</v>
      </c>
      <c r="C11" s="310"/>
      <c r="D11" s="311">
        <f>'Registration form (Hanoi)'!V16</f>
        <v>0</v>
      </c>
      <c r="E11" s="311"/>
      <c r="F11" s="311"/>
      <c r="G11" s="311"/>
      <c r="H11" s="311"/>
      <c r="I11" s="311"/>
      <c r="J11" s="311"/>
    </row>
    <row r="12" spans="2:5" ht="23.25" customHeight="1">
      <c r="B12" s="60" t="s">
        <v>92</v>
      </c>
      <c r="C12" s="60"/>
      <c r="D12" s="60"/>
      <c r="E12" s="58" t="s">
        <v>51</v>
      </c>
    </row>
    <row r="13" spans="2:7" ht="15">
      <c r="B13" s="60" t="s">
        <v>91</v>
      </c>
      <c r="C13" s="60"/>
      <c r="D13" s="59"/>
      <c r="G13" s="58" t="str">
        <f>F14</f>
        <v>09th &amp; 10th, May, 2019</v>
      </c>
    </row>
    <row r="14" spans="2:6" ht="15">
      <c r="B14" s="61" t="s">
        <v>88</v>
      </c>
      <c r="C14" s="61"/>
      <c r="D14" s="62"/>
      <c r="F14" s="105" t="str">
        <f>'Registration form (Hanoi)'!X8</f>
        <v>09th &amp; 10th, May, 2019</v>
      </c>
    </row>
    <row r="16" spans="2:25" ht="25.5" customHeight="1">
      <c r="B16" s="312" t="s">
        <v>46</v>
      </c>
      <c r="C16" s="312" t="s">
        <v>56</v>
      </c>
      <c r="D16" s="312"/>
      <c r="E16" s="312"/>
      <c r="F16" s="312" t="s">
        <v>55</v>
      </c>
      <c r="G16" s="314" t="s">
        <v>177</v>
      </c>
      <c r="H16" s="312" t="s">
        <v>52</v>
      </c>
      <c r="I16" s="312" t="s">
        <v>53</v>
      </c>
      <c r="L16" s="111"/>
      <c r="M16" s="72"/>
      <c r="N16" s="72"/>
      <c r="O16" s="72"/>
      <c r="P16" s="72"/>
      <c r="Q16" s="73">
        <v>4</v>
      </c>
      <c r="R16" s="73">
        <v>5</v>
      </c>
      <c r="S16" s="73">
        <v>6</v>
      </c>
      <c r="T16" s="74">
        <v>7</v>
      </c>
      <c r="U16" s="74">
        <v>8</v>
      </c>
      <c r="V16" s="74">
        <v>9</v>
      </c>
      <c r="W16" s="75">
        <v>10</v>
      </c>
      <c r="X16" s="75">
        <v>11</v>
      </c>
      <c r="Y16" s="75">
        <v>12</v>
      </c>
    </row>
    <row r="17" spans="2:25" ht="39.75" customHeight="1">
      <c r="B17" s="313"/>
      <c r="C17" s="312"/>
      <c r="D17" s="312"/>
      <c r="E17" s="312"/>
      <c r="F17" s="312"/>
      <c r="G17" s="315"/>
      <c r="H17" s="312"/>
      <c r="I17" s="312"/>
      <c r="L17" s="112"/>
      <c r="M17" s="77" t="str">
        <f>RIGHT("000000000000"&amp;ROUND(L19,0),12)</f>
        <v>000000000000</v>
      </c>
      <c r="N17" s="78">
        <v>1</v>
      </c>
      <c r="O17" s="78">
        <v>2</v>
      </c>
      <c r="P17" s="78">
        <v>3</v>
      </c>
      <c r="Q17" s="79">
        <f>VALUE(MID(M17,Q16,1))</f>
        <v>0</v>
      </c>
      <c r="R17" s="79">
        <f>VALUE(MID(M17,R16,1))</f>
        <v>0</v>
      </c>
      <c r="S17" s="79">
        <f>VALUE(MID(M17,S16,1))</f>
        <v>0</v>
      </c>
      <c r="T17" s="80">
        <f>VALUE(MID(M17,T16,1))</f>
        <v>0</v>
      </c>
      <c r="U17" s="80">
        <f>VALUE(MID(M17,U16,1))</f>
        <v>0</v>
      </c>
      <c r="V17" s="80">
        <f>VALUE(MID(M17,V16,1))</f>
        <v>0</v>
      </c>
      <c r="W17" s="81">
        <f>VALUE(MID(M17,W16,1))</f>
        <v>0</v>
      </c>
      <c r="X17" s="81">
        <f>VALUE(MID(M17,X16,1))</f>
        <v>0</v>
      </c>
      <c r="Y17" s="81">
        <f>VALUE(MID(M17,Y16,1))</f>
        <v>0</v>
      </c>
    </row>
    <row r="18" spans="2:25" ht="54.75" customHeight="1">
      <c r="B18" s="63">
        <v>1</v>
      </c>
      <c r="C18" s="301" t="str">
        <f>'Registration form (Hanoi)'!I8</f>
        <v>Lập kế hoạch và luân chuyển PDCA / 作業計画の立案とPDCA</v>
      </c>
      <c r="D18" s="302"/>
      <c r="E18" s="303"/>
      <c r="F18" s="64">
        <f>'Registration form (Hanoi)'!C46</f>
        <v>0</v>
      </c>
      <c r="G18" s="64">
        <f>TRUNC(F18/3)</f>
        <v>0</v>
      </c>
      <c r="H18" s="113">
        <v>4200000</v>
      </c>
      <c r="I18" s="113">
        <f>H18*(F18-G18)</f>
        <v>0</v>
      </c>
      <c r="L18" s="111"/>
      <c r="M18" s="82"/>
      <c r="N18" s="83">
        <f>VALUE(MID(M17,N17,1))</f>
        <v>0</v>
      </c>
      <c r="O18" s="83">
        <f>VALUE(MID(M17,O17,1))</f>
        <v>0</v>
      </c>
      <c r="P18" s="83">
        <f>VALUE(MID(M17,P17,1))</f>
        <v>0</v>
      </c>
      <c r="Q18" s="79">
        <f>SUM(Q17:Q17)</f>
        <v>0</v>
      </c>
      <c r="R18" s="79">
        <f>SUM(Q17:R17)</f>
        <v>0</v>
      </c>
      <c r="S18" s="79">
        <f>SUM(Q17:S17)</f>
        <v>0</v>
      </c>
      <c r="T18" s="80">
        <f>SUM(T17:T17)</f>
        <v>0</v>
      </c>
      <c r="U18" s="80">
        <f>SUM(T17:U17)</f>
        <v>0</v>
      </c>
      <c r="V18" s="80">
        <f>SUM(T17:V17)</f>
        <v>0</v>
      </c>
      <c r="W18" s="81">
        <f>SUM(W17:W17)</f>
        <v>0</v>
      </c>
      <c r="X18" s="81">
        <f>SUM(W17:X17)</f>
        <v>0</v>
      </c>
      <c r="Y18" s="81">
        <f>SUM(W17:Y17)</f>
        <v>0</v>
      </c>
    </row>
    <row r="19" spans="2:25" ht="18" customHeight="1">
      <c r="B19" s="63">
        <v>2</v>
      </c>
      <c r="C19" s="304" t="s">
        <v>57</v>
      </c>
      <c r="D19" s="305"/>
      <c r="E19" s="305"/>
      <c r="F19" s="66"/>
      <c r="G19" s="66"/>
      <c r="H19" s="104">
        <v>0.1</v>
      </c>
      <c r="I19" s="103">
        <f>H19*I18</f>
        <v>0</v>
      </c>
      <c r="L19" s="114">
        <f>I20</f>
        <v>0</v>
      </c>
      <c r="M19" s="82"/>
      <c r="N19" s="83">
        <f>SUM(N18:N18)</f>
        <v>0</v>
      </c>
      <c r="O19" s="83">
        <f>SUM(N18:O18)</f>
        <v>0</v>
      </c>
      <c r="P19" s="83">
        <f>SUM(N18:P18)</f>
        <v>0</v>
      </c>
      <c r="Q19" s="85">
        <f>IF(Q17=0,"",CHOOSE(Q17,"một","hai","ba","bốn","năm","sáu","bảy","tám","chín"))</f>
      </c>
      <c r="R19" s="85">
        <f>IF(R17=0,IF(AND(Q17&lt;&gt;0,S17&lt;&gt;0),"lẻ",""),CHOOSE(R17,"mười","hai","ba","bốn","năm","sáu","bảy","tám","chín"))</f>
      </c>
      <c r="S19" s="85">
        <f>IF(S17=0,"",CHOOSE(S17,IF(R17&gt;1,"mốt","một"),"hai","ba","bốn",IF(R17=0,"năm","lăm"),"sáu","bảy","tám","chín"))</f>
      </c>
      <c r="T19" s="86">
        <f>IF(T17=0,"",CHOOSE(T17,"một","hai","ba","bốn","năm","sáu","bảy","tám","chín"))</f>
      </c>
      <c r="U19" s="86">
        <f>IF(U17=0,IF(AND(T17&lt;&gt;0,V17&lt;&gt;0),"lẻ",""),CHOOSE(U17,"mười","hai","ba","bốn","năm","sáu","bảy","tám","chín"))</f>
      </c>
      <c r="V19" s="86">
        <f>IF(V17=0,"",CHOOSE(V17,IF(U17&gt;1,"mốt","một"),"hai","ba","bốn",IF(U17=0,"năm","lăm"),"sáu","bảy","tám","chín"))</f>
      </c>
      <c r="W19" s="87">
        <f>IF(W17=0,"",CHOOSE(W17,"một","hai","ba","bốn","năm","sáu","bảy","tám","chín"))</f>
      </c>
      <c r="X19" s="87">
        <f>IF(X17=0,IF(AND(W17&lt;&gt;0,Y17&lt;&gt;0),"lẻ",""),CHOOSE(X17,"mười","hai","ba","bốn","năm","sáu","bảy","tám","chín"))</f>
      </c>
      <c r="Y19" s="87">
        <f>IF(Y17=0,"",CHOOSE(Y17,IF(X17&gt;1,"mốt","một"),"hai","ba","bốn",IF(X17=0,"năm","lăm"),"sáu","bảy","tám","chín"))</f>
      </c>
    </row>
    <row r="20" spans="2:25" ht="18" customHeight="1">
      <c r="B20" s="67"/>
      <c r="C20" s="306" t="s">
        <v>54</v>
      </c>
      <c r="D20" s="306"/>
      <c r="E20" s="306"/>
      <c r="F20" s="66"/>
      <c r="G20" s="66"/>
      <c r="H20" s="66"/>
      <c r="I20" s="115">
        <f>I18+I19</f>
        <v>0</v>
      </c>
      <c r="L20" s="114"/>
      <c r="M20" s="82"/>
      <c r="N20" s="88">
        <f>IF(N18=0,"",CHOOSE(N18,"một","hai","ba","bốn","năm","sáu","bảy","tám","chín"))</f>
      </c>
      <c r="O20" s="88">
        <f>IF(O18=0,IF(AND(N18&lt;&gt;0,P18&lt;&gt;0),"lẻ",""),CHOOSE(O18,"mười","hai","ba","bốn","năm","sáu","bảy","tám","chín"))</f>
      </c>
      <c r="P20" s="88">
        <f>IF(P18=0,"",CHOOSE(P18,IF(O18&gt;1,"mốt","một"),"hai","ba","bốn",IF(O18=0,"năm","lăm"),"sáu","bảy","tám","chín"))</f>
      </c>
      <c r="Q20" s="89">
        <f>IF(Q17=0,"","trăm")</f>
      </c>
      <c r="R20" s="89">
        <f>IF(R17=0,"",IF(R17=1,"","mươi"))</f>
      </c>
      <c r="S20" s="89">
        <f>IF(AND(S17=0,S18=0),"","triệu")</f>
      </c>
      <c r="T20" s="90">
        <f>IF(T17=0,"","trăm")</f>
      </c>
      <c r="U20" s="90">
        <f>IF(U17=0,"",IF(U17=1,"","mươi"))</f>
      </c>
      <c r="V20" s="90">
        <f>IF(AND(V17=0,V18=0),"","ngàn")</f>
      </c>
      <c r="W20" s="91">
        <f>IF(W17=0,"","trăm")</f>
      </c>
      <c r="X20" s="91">
        <f>IF(X17=0,"",IF(X17=1,"","mươi"))</f>
      </c>
      <c r="Y20" s="91" t="s">
        <v>64</v>
      </c>
    </row>
    <row r="21" spans="2:25" ht="7.5" customHeight="1">
      <c r="B21" s="69"/>
      <c r="C21" s="69"/>
      <c r="D21" s="69"/>
      <c r="E21" s="69"/>
      <c r="F21" s="69"/>
      <c r="G21" s="69"/>
      <c r="H21" s="69"/>
      <c r="I21" s="69"/>
      <c r="L21" s="114"/>
      <c r="M21" s="82"/>
      <c r="N21" s="92">
        <f>IF(N18=0,"","trăm")</f>
      </c>
      <c r="O21" s="92">
        <f>IF(O18=0,"",IF(O18=1,"","mươi"))</f>
      </c>
      <c r="P21" s="92">
        <f>IF(AND(P18=0,P19=0),"","tỷ")</f>
      </c>
      <c r="Q21" s="93"/>
      <c r="R21" s="93"/>
      <c r="S21" s="93"/>
      <c r="T21" s="93"/>
      <c r="U21" s="93"/>
      <c r="V21" s="93"/>
      <c r="W21" s="93"/>
      <c r="X21" s="93"/>
      <c r="Y21" s="93"/>
    </row>
    <row r="22" spans="2:25" ht="15">
      <c r="B22" s="307" t="s">
        <v>59</v>
      </c>
      <c r="C22" s="307"/>
      <c r="D22" s="1" t="str">
        <f>M22</f>
        <v>Không đồng.</v>
      </c>
      <c r="E22" s="69"/>
      <c r="F22" s="69"/>
      <c r="G22" s="69"/>
      <c r="H22" s="69"/>
      <c r="I22" s="69"/>
      <c r="L22" s="114"/>
      <c r="M22" s="94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93"/>
      <c r="O22" s="93"/>
      <c r="P22" s="93"/>
      <c r="Q22" s="72"/>
      <c r="R22" s="72"/>
      <c r="S22" s="72"/>
      <c r="T22" s="72"/>
      <c r="U22" s="72"/>
      <c r="V22" s="72"/>
      <c r="W22" s="72"/>
      <c r="X22" s="72"/>
      <c r="Y22" s="72"/>
    </row>
    <row r="23" spans="2:25" ht="15">
      <c r="B23" s="308" t="s">
        <v>50</v>
      </c>
      <c r="C23" s="308"/>
      <c r="D23" s="70"/>
      <c r="E23" s="69"/>
      <c r="F23" s="69"/>
      <c r="G23" s="69"/>
      <c r="H23" s="69"/>
      <c r="I23" s="69"/>
      <c r="L23" s="114"/>
      <c r="M23" s="116"/>
      <c r="N23" s="116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9" ht="7.5" customHeight="1">
      <c r="B24" s="69"/>
      <c r="C24" s="69"/>
      <c r="D24" s="69"/>
      <c r="E24" s="69"/>
      <c r="F24" s="69"/>
      <c r="G24" s="69"/>
      <c r="H24" s="69"/>
      <c r="I24" s="69"/>
    </row>
    <row r="25" spans="2:9" ht="15">
      <c r="B25" s="59" t="s">
        <v>65</v>
      </c>
      <c r="C25" s="59"/>
      <c r="D25" s="59"/>
      <c r="E25" s="59"/>
      <c r="F25" s="59" t="str">
        <f>'Registration form (Hanoi)'!H61</f>
        <v>02nd, May, 2019</v>
      </c>
      <c r="G25" s="59"/>
      <c r="H25" s="59"/>
      <c r="I25" s="59"/>
    </row>
    <row r="26" spans="2:9" ht="15">
      <c r="B26" s="62" t="s">
        <v>66</v>
      </c>
      <c r="C26" s="62"/>
      <c r="D26" s="62"/>
      <c r="E26" s="62" t="str">
        <f>'Registration form (Hanoi)'!H61</f>
        <v>02nd, May, 2019</v>
      </c>
      <c r="F26" s="62"/>
      <c r="G26" s="62"/>
      <c r="H26" s="62"/>
      <c r="I26" s="62"/>
    </row>
    <row r="27" spans="2:9" ht="15">
      <c r="B27" s="60" t="s">
        <v>47</v>
      </c>
      <c r="C27" s="69"/>
      <c r="D27" s="69"/>
      <c r="E27" s="69"/>
      <c r="F27" s="69"/>
      <c r="G27" s="69"/>
      <c r="H27" s="69"/>
      <c r="I27" s="69"/>
    </row>
    <row r="28" spans="2:9" ht="15">
      <c r="B28" s="59" t="s">
        <v>72</v>
      </c>
      <c r="C28" s="69"/>
      <c r="D28" s="69"/>
      <c r="E28" s="69"/>
      <c r="F28" s="69"/>
      <c r="G28" s="69"/>
      <c r="H28" s="69"/>
      <c r="I28" s="69"/>
    </row>
    <row r="29" spans="2:9" ht="15">
      <c r="B29" s="59" t="s">
        <v>48</v>
      </c>
      <c r="C29" s="69"/>
      <c r="D29" s="69"/>
      <c r="E29" s="69"/>
      <c r="F29" s="69"/>
      <c r="G29" s="69"/>
      <c r="H29" s="69"/>
      <c r="I29" s="69"/>
    </row>
    <row r="30" ht="15">
      <c r="B30" s="59" t="s">
        <v>95</v>
      </c>
    </row>
    <row r="31" ht="9.75" customHeight="1"/>
    <row r="32" spans="2:9" ht="15">
      <c r="B32" s="309" t="s">
        <v>78</v>
      </c>
      <c r="C32" s="309"/>
      <c r="D32" s="309"/>
      <c r="E32" s="309"/>
      <c r="F32" s="309"/>
      <c r="G32" s="309"/>
      <c r="H32" s="309"/>
      <c r="I32" s="309"/>
    </row>
    <row r="33" spans="2:9" ht="15">
      <c r="B33" s="298" t="s">
        <v>79</v>
      </c>
      <c r="C33" s="298"/>
      <c r="D33" s="298"/>
      <c r="E33" s="298"/>
      <c r="F33" s="298"/>
      <c r="G33" s="298"/>
      <c r="H33" s="298"/>
      <c r="I33" s="298"/>
    </row>
    <row r="35" spans="6:9" ht="15">
      <c r="F35" s="299" t="s">
        <v>49</v>
      </c>
      <c r="G35" s="299"/>
      <c r="H35" s="299"/>
      <c r="I35" s="299"/>
    </row>
    <row r="36" spans="5:10" ht="14.25">
      <c r="E36" s="299" t="s">
        <v>94</v>
      </c>
      <c r="F36" s="299"/>
      <c r="G36" s="299"/>
      <c r="H36" s="299"/>
      <c r="I36" s="299"/>
      <c r="J36" s="299"/>
    </row>
    <row r="37" spans="6:9" ht="15">
      <c r="F37" s="300" t="s">
        <v>81</v>
      </c>
      <c r="G37" s="300"/>
      <c r="H37" s="300"/>
      <c r="I37" s="300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6:I6"/>
    <mergeCell ref="B9:C9"/>
    <mergeCell ref="D9:J9"/>
    <mergeCell ref="B10:C10"/>
    <mergeCell ref="D10:J10"/>
    <mergeCell ref="B11:C11"/>
    <mergeCell ref="D11:J11"/>
    <mergeCell ref="B16:B17"/>
    <mergeCell ref="C16:E17"/>
    <mergeCell ref="F16:F17"/>
    <mergeCell ref="G16:G17"/>
    <mergeCell ref="H16:H17"/>
    <mergeCell ref="I16:I17"/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4"/>
  <sheetViews>
    <sheetView view="pageBreakPreview" zoomScale="70" zoomScaleNormal="70" zoomScaleSheetLayoutView="70" zoomScalePageLayoutView="0" workbookViewId="0" topLeftCell="A1">
      <selection activeCell="AH16" sqref="AH16"/>
    </sheetView>
  </sheetViews>
  <sheetFormatPr defaultColWidth="10.421875" defaultRowHeight="12.75"/>
  <cols>
    <col min="1" max="1" width="3.421875" style="1" customWidth="1"/>
    <col min="2" max="2" width="3.421875" style="3" customWidth="1"/>
    <col min="3" max="4" width="7.8515625" style="3" customWidth="1"/>
    <col min="5" max="6" width="5.28125" style="3" customWidth="1"/>
    <col min="7" max="7" width="14.28125" style="3" customWidth="1"/>
    <col min="8" max="8" width="5.00390625" style="3" customWidth="1"/>
    <col min="9" max="9" width="15.00390625" style="3" customWidth="1"/>
    <col min="10" max="10" width="4.421875" style="3" customWidth="1"/>
    <col min="11" max="11" width="4.28125" style="3" customWidth="1"/>
    <col min="12" max="12" width="4.421875" style="3" customWidth="1"/>
    <col min="13" max="13" width="4.8515625" style="3" customWidth="1"/>
    <col min="14" max="14" width="15.00390625" style="3" customWidth="1"/>
    <col min="15" max="15" width="7.8515625" style="3" customWidth="1"/>
    <col min="16" max="16" width="3.28125" style="3" customWidth="1"/>
    <col min="17" max="17" width="2.8515625" style="3" customWidth="1"/>
    <col min="18" max="18" width="2.421875" style="3" customWidth="1"/>
    <col min="19" max="20" width="4.421875" style="3" customWidth="1"/>
    <col min="21" max="21" width="21.00390625" style="3" customWidth="1"/>
    <col min="22" max="22" width="4.7109375" style="3" customWidth="1"/>
    <col min="23" max="23" width="6.8515625" style="3" customWidth="1"/>
    <col min="24" max="24" width="4.7109375" style="3" customWidth="1"/>
    <col min="25" max="25" width="23.57421875" style="3" customWidth="1"/>
    <col min="26" max="26" width="5.421875" style="3" customWidth="1"/>
    <col min="27" max="28" width="4.421875" style="3" customWidth="1"/>
    <col min="29" max="29" width="11.8515625" style="3" customWidth="1"/>
    <col min="30" max="30" width="4.57421875" style="3" customWidth="1"/>
    <col min="31" max="31" width="3.421875" style="3" customWidth="1"/>
    <col min="32" max="39" width="5.28125" style="3" customWidth="1"/>
    <col min="40" max="40" width="10.421875" style="3" customWidth="1"/>
    <col min="41" max="41" width="10.421875" style="3" hidden="1" customWidth="1"/>
    <col min="42" max="16384" width="10.421875" style="3" customWidth="1"/>
  </cols>
  <sheetData>
    <row r="2" spans="2:41" ht="28.5" customHeight="1">
      <c r="B2" s="285" t="s">
        <v>80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7"/>
      <c r="AE2" s="288"/>
      <c r="AF2" s="2"/>
      <c r="AG2" s="2"/>
      <c r="AH2" s="2"/>
      <c r="AI2" s="2"/>
      <c r="AO2" s="3" t="s">
        <v>85</v>
      </c>
    </row>
    <row r="3" spans="2:41" ht="27.75" customHeight="1">
      <c r="B3" s="289" t="s">
        <v>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1"/>
      <c r="AE3" s="292"/>
      <c r="AF3" s="2"/>
      <c r="AG3" s="2"/>
      <c r="AH3" s="2"/>
      <c r="AI3" s="2"/>
      <c r="AO3" s="3" t="s">
        <v>84</v>
      </c>
    </row>
    <row r="4" spans="2:41" ht="27.75" customHeight="1">
      <c r="B4" s="293" t="str">
        <f>VLOOKUP(C8,Data!$C$17:$D$18,2,FALSE)</f>
        <v>E-mail: info@imtc.vn, Tel: 028.3551.1900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AF4" s="2"/>
      <c r="AG4" s="2"/>
      <c r="AH4" s="2"/>
      <c r="AI4" s="2"/>
      <c r="AO4" s="3" t="s">
        <v>83</v>
      </c>
    </row>
    <row r="5" spans="2:31" ht="18.75" customHeight="1">
      <c r="B5" s="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6"/>
      <c r="Y5" s="6"/>
      <c r="Z5" s="6"/>
      <c r="AA5" s="1"/>
      <c r="AB5" s="1"/>
      <c r="AC5" s="1"/>
      <c r="AD5" s="1"/>
      <c r="AE5" s="7"/>
    </row>
    <row r="6" spans="2:31" ht="18.75">
      <c r="B6" s="4"/>
      <c r="C6" s="296" t="s">
        <v>2</v>
      </c>
      <c r="D6" s="296"/>
      <c r="E6" s="296"/>
      <c r="F6" s="296"/>
      <c r="G6" s="296"/>
      <c r="H6" s="296"/>
      <c r="I6" s="297" t="s">
        <v>3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6" t="s">
        <v>4</v>
      </c>
      <c r="Y6" s="296"/>
      <c r="Z6" s="296"/>
      <c r="AA6" s="296"/>
      <c r="AB6" s="296"/>
      <c r="AC6" s="296"/>
      <c r="AD6" s="296"/>
      <c r="AE6" s="7"/>
    </row>
    <row r="7" spans="2:31" ht="18.75">
      <c r="B7" s="4"/>
      <c r="C7" s="273" t="s">
        <v>5</v>
      </c>
      <c r="D7" s="273"/>
      <c r="E7" s="273"/>
      <c r="F7" s="273"/>
      <c r="G7" s="273"/>
      <c r="H7" s="273"/>
      <c r="I7" s="274" t="s">
        <v>6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6" t="s">
        <v>7</v>
      </c>
      <c r="Y7" s="275"/>
      <c r="Z7" s="275"/>
      <c r="AA7" s="275"/>
      <c r="AB7" s="275"/>
      <c r="AC7" s="275"/>
      <c r="AD7" s="275"/>
      <c r="AE7" s="7"/>
    </row>
    <row r="8" spans="2:31" ht="15.75" customHeight="1">
      <c r="B8" s="8"/>
      <c r="C8" s="277" t="s">
        <v>42</v>
      </c>
      <c r="D8" s="277"/>
      <c r="E8" s="277"/>
      <c r="F8" s="277"/>
      <c r="G8" s="277"/>
      <c r="H8" s="277"/>
      <c r="I8" s="278" t="s">
        <v>210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0"/>
      <c r="X8" s="284" t="str">
        <f>IF(C8="HN",VLOOKUP(I8,Data!$D$2:$L$14,2,FALSE),IF(C8="HCM",VLOOKUP(I8,Data!$D$2:$L$14,3,FALSE),IF(C8="Hải Phòng",VLOOKUP(I8,Data!$D$2:$L$14,6,FALSE),VLOOKUP(I8,Data!$D$2:$L$14,7,FALSE))))</f>
        <v>16th &amp; 17th May, 2019</v>
      </c>
      <c r="Y8" s="284"/>
      <c r="Z8" s="284"/>
      <c r="AA8" s="284"/>
      <c r="AB8" s="284"/>
      <c r="AC8" s="284"/>
      <c r="AD8" s="284"/>
      <c r="AE8" s="7"/>
    </row>
    <row r="9" spans="2:31" ht="15.75" customHeight="1">
      <c r="B9" s="9"/>
      <c r="C9" s="277"/>
      <c r="D9" s="277"/>
      <c r="E9" s="277"/>
      <c r="F9" s="277"/>
      <c r="G9" s="277"/>
      <c r="H9" s="277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3"/>
      <c r="X9" s="284"/>
      <c r="Y9" s="284"/>
      <c r="Z9" s="284"/>
      <c r="AA9" s="284"/>
      <c r="AB9" s="284"/>
      <c r="AC9" s="284"/>
      <c r="AD9" s="284"/>
      <c r="AE9" s="7"/>
    </row>
    <row r="10" spans="2:31" ht="18.75">
      <c r="B10" s="4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6"/>
      <c r="Y10" s="6"/>
      <c r="Z10" s="6"/>
      <c r="AA10" s="1"/>
      <c r="AB10" s="1"/>
      <c r="AC10" s="1"/>
      <c r="AD10" s="1"/>
      <c r="AE10" s="7"/>
    </row>
    <row r="11" spans="2:31" ht="15.75">
      <c r="B11" s="11"/>
      <c r="C11" s="12" t="s">
        <v>10</v>
      </c>
      <c r="D11" s="12"/>
      <c r="E11" s="1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6"/>
      <c r="Z11" s="6"/>
      <c r="AA11" s="1"/>
      <c r="AB11" s="1"/>
      <c r="AC11" s="1"/>
      <c r="AD11" s="1"/>
      <c r="AE11" s="7"/>
    </row>
    <row r="12" spans="2:31" ht="15.75">
      <c r="B12" s="11"/>
      <c r="C12" s="13" t="s">
        <v>11</v>
      </c>
      <c r="D12" s="13"/>
      <c r="E12" s="10"/>
      <c r="F12" s="10"/>
      <c r="G12" s="10"/>
      <c r="H12" s="10"/>
      <c r="I12" s="10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14"/>
      <c r="Y12" s="1"/>
      <c r="Z12" s="1"/>
      <c r="AA12" s="1"/>
      <c r="AB12" s="1"/>
      <c r="AC12" s="1"/>
      <c r="AD12" s="1"/>
      <c r="AE12" s="7"/>
    </row>
    <row r="13" spans="2:35" ht="24" customHeight="1">
      <c r="B13" s="8"/>
      <c r="C13" s="250" t="s">
        <v>12</v>
      </c>
      <c r="D13" s="250"/>
      <c r="E13" s="236"/>
      <c r="F13" s="236"/>
      <c r="G13" s="236"/>
      <c r="H13" s="251" t="s">
        <v>13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3"/>
      <c r="AE13" s="15"/>
      <c r="AF13" s="16"/>
      <c r="AG13" s="16"/>
      <c r="AH13" s="16"/>
      <c r="AI13" s="16"/>
    </row>
    <row r="14" spans="2:35" ht="18" customHeight="1">
      <c r="B14" s="9"/>
      <c r="C14" s="250"/>
      <c r="D14" s="250"/>
      <c r="E14" s="236"/>
      <c r="F14" s="236"/>
      <c r="G14" s="236"/>
      <c r="H14" s="254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6"/>
      <c r="AE14" s="17"/>
      <c r="AF14" s="16"/>
      <c r="AG14" s="16"/>
      <c r="AH14" s="16"/>
      <c r="AI14" s="16"/>
    </row>
    <row r="15" spans="2:35" ht="21" customHeight="1">
      <c r="B15" s="18"/>
      <c r="C15" s="236"/>
      <c r="D15" s="236"/>
      <c r="E15" s="236"/>
      <c r="F15" s="236"/>
      <c r="G15" s="236"/>
      <c r="H15" s="257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9"/>
      <c r="AE15" s="17"/>
      <c r="AF15" s="16"/>
      <c r="AG15" s="16"/>
      <c r="AH15" s="16"/>
      <c r="AI15" s="16"/>
    </row>
    <row r="16" spans="2:31" ht="33.75" customHeight="1">
      <c r="B16" s="9"/>
      <c r="C16" s="150" t="s">
        <v>14</v>
      </c>
      <c r="D16" s="151"/>
      <c r="E16" s="151"/>
      <c r="F16" s="151"/>
      <c r="G16" s="152"/>
      <c r="H16" s="237" t="s">
        <v>108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  <c r="T16" s="260" t="s">
        <v>15</v>
      </c>
      <c r="U16" s="261"/>
      <c r="V16" s="319"/>
      <c r="W16" s="320"/>
      <c r="X16" s="320"/>
      <c r="Y16" s="320"/>
      <c r="Z16" s="320"/>
      <c r="AA16" s="320"/>
      <c r="AB16" s="320"/>
      <c r="AC16" s="320"/>
      <c r="AD16" s="321"/>
      <c r="AE16" s="19"/>
    </row>
    <row r="17" spans="2:31" ht="54" customHeight="1">
      <c r="B17" s="9"/>
      <c r="C17" s="153"/>
      <c r="D17" s="154"/>
      <c r="E17" s="154"/>
      <c r="F17" s="154"/>
      <c r="G17" s="155"/>
      <c r="H17" s="270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62"/>
      <c r="U17" s="263"/>
      <c r="V17" s="322"/>
      <c r="W17" s="323"/>
      <c r="X17" s="323"/>
      <c r="Y17" s="323"/>
      <c r="Z17" s="323"/>
      <c r="AA17" s="323"/>
      <c r="AB17" s="323"/>
      <c r="AC17" s="323"/>
      <c r="AD17" s="324"/>
      <c r="AE17" s="19"/>
    </row>
    <row r="18" spans="2:31" ht="28.5" customHeight="1">
      <c r="B18" s="9"/>
      <c r="C18" s="236" t="s">
        <v>58</v>
      </c>
      <c r="D18" s="236"/>
      <c r="E18" s="236"/>
      <c r="F18" s="236"/>
      <c r="G18" s="236"/>
      <c r="H18" s="246" t="s">
        <v>16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49" t="s">
        <v>17</v>
      </c>
      <c r="U18" s="249"/>
      <c r="V18" s="242"/>
      <c r="W18" s="243"/>
      <c r="X18" s="243"/>
      <c r="Y18" s="243"/>
      <c r="Z18" s="243"/>
      <c r="AA18" s="243"/>
      <c r="AB18" s="243"/>
      <c r="AC18" s="243"/>
      <c r="AD18" s="243"/>
      <c r="AE18" s="19"/>
    </row>
    <row r="19" spans="2:31" ht="28.5" customHeight="1">
      <c r="B19" s="9"/>
      <c r="C19" s="236"/>
      <c r="D19" s="236"/>
      <c r="E19" s="236"/>
      <c r="F19" s="236"/>
      <c r="G19" s="236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 t="s">
        <v>18</v>
      </c>
      <c r="U19" s="249"/>
      <c r="V19" s="245"/>
      <c r="W19" s="243"/>
      <c r="X19" s="243"/>
      <c r="Y19" s="243"/>
      <c r="Z19" s="243"/>
      <c r="AA19" s="243"/>
      <c r="AB19" s="243"/>
      <c r="AC19" s="243"/>
      <c r="AD19" s="243"/>
      <c r="AE19" s="19"/>
    </row>
    <row r="20" spans="2:31" ht="28.5" customHeight="1">
      <c r="B20" s="9"/>
      <c r="C20" s="236" t="s">
        <v>19</v>
      </c>
      <c r="D20" s="236"/>
      <c r="E20" s="236"/>
      <c r="F20" s="236"/>
      <c r="G20" s="236"/>
      <c r="H20" s="237" t="s">
        <v>20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9"/>
      <c r="T20" s="240" t="s">
        <v>21</v>
      </c>
      <c r="U20" s="241"/>
      <c r="V20" s="242"/>
      <c r="W20" s="243"/>
      <c r="X20" s="243"/>
      <c r="Y20" s="243"/>
      <c r="Z20" s="243"/>
      <c r="AA20" s="243"/>
      <c r="AB20" s="243"/>
      <c r="AC20" s="243"/>
      <c r="AD20" s="243"/>
      <c r="AE20" s="19"/>
    </row>
    <row r="21" spans="2:31" ht="28.5" customHeight="1">
      <c r="B21" s="9"/>
      <c r="C21" s="236"/>
      <c r="D21" s="236"/>
      <c r="E21" s="236"/>
      <c r="F21" s="236"/>
      <c r="G21" s="236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0" t="s">
        <v>22</v>
      </c>
      <c r="U21" s="241"/>
      <c r="V21" s="245"/>
      <c r="W21" s="243"/>
      <c r="X21" s="243"/>
      <c r="Y21" s="243"/>
      <c r="Z21" s="243"/>
      <c r="AA21" s="243"/>
      <c r="AB21" s="243"/>
      <c r="AC21" s="243"/>
      <c r="AD21" s="243"/>
      <c r="AE21" s="19"/>
    </row>
    <row r="22" spans="2:31" ht="19.5" customHeight="1">
      <c r="B22" s="22"/>
      <c r="C22" s="216" t="s">
        <v>76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8"/>
      <c r="AE22" s="23"/>
    </row>
    <row r="23" spans="2:31" ht="19.5" customHeight="1">
      <c r="B23" s="24"/>
      <c r="C23" s="25"/>
      <c r="D23" s="26" t="s">
        <v>73</v>
      </c>
      <c r="E23" s="26"/>
      <c r="F23" s="26"/>
      <c r="G23" s="26"/>
      <c r="H23" s="20"/>
      <c r="I23" s="20"/>
      <c r="J23" s="21"/>
      <c r="K23" s="21"/>
      <c r="L23" s="21" t="s">
        <v>96</v>
      </c>
      <c r="M23" s="20"/>
      <c r="N23" s="20"/>
      <c r="O23" s="20"/>
      <c r="P23" s="20"/>
      <c r="Q23" s="20"/>
      <c r="R23" s="21"/>
      <c r="S23" s="21"/>
      <c r="T23" s="106" t="s">
        <v>97</v>
      </c>
      <c r="U23" s="20"/>
      <c r="V23" s="20"/>
      <c r="W23" s="20"/>
      <c r="X23" s="20"/>
      <c r="Y23" s="20"/>
      <c r="Z23" s="21"/>
      <c r="AA23" s="27" t="s">
        <v>128</v>
      </c>
      <c r="AB23" s="26"/>
      <c r="AC23" s="25"/>
      <c r="AD23" s="28"/>
      <c r="AE23" s="29"/>
    </row>
    <row r="24" spans="2:31" ht="19.5" customHeight="1">
      <c r="B24" s="24"/>
      <c r="C24" s="30"/>
      <c r="D24" s="31" t="s">
        <v>74</v>
      </c>
      <c r="E24" s="31"/>
      <c r="F24" s="32"/>
      <c r="G24" s="32"/>
      <c r="H24" s="33"/>
      <c r="I24" s="33"/>
      <c r="J24" s="31"/>
      <c r="K24" s="31"/>
      <c r="L24" s="31" t="s">
        <v>23</v>
      </c>
      <c r="M24" s="33"/>
      <c r="N24" s="33"/>
      <c r="O24" s="33"/>
      <c r="P24" s="33"/>
      <c r="Q24" s="33"/>
      <c r="R24" s="31"/>
      <c r="S24" s="31"/>
      <c r="T24" s="107" t="s">
        <v>98</v>
      </c>
      <c r="U24" s="34"/>
      <c r="V24" s="33"/>
      <c r="W24" s="33"/>
      <c r="X24" s="33"/>
      <c r="Y24" s="33"/>
      <c r="Z24" s="31"/>
      <c r="AA24" s="35" t="s">
        <v>127</v>
      </c>
      <c r="AB24" s="35"/>
      <c r="AC24" s="31"/>
      <c r="AD24" s="36"/>
      <c r="AE24" s="37"/>
    </row>
    <row r="25" spans="2:31" ht="24.75" customHeight="1">
      <c r="B25" s="4" t="s">
        <v>24</v>
      </c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/>
    </row>
    <row r="26" spans="2:31" ht="33" customHeight="1">
      <c r="B26" s="9"/>
      <c r="C26" s="219" t="s">
        <v>25</v>
      </c>
      <c r="D26" s="219" t="s">
        <v>82</v>
      </c>
      <c r="E26" s="221" t="s">
        <v>26</v>
      </c>
      <c r="F26" s="222"/>
      <c r="G26" s="222"/>
      <c r="H26" s="223"/>
      <c r="I26" s="221" t="s">
        <v>27</v>
      </c>
      <c r="J26" s="227"/>
      <c r="K26" s="227"/>
      <c r="L26" s="227"/>
      <c r="M26" s="228"/>
      <c r="N26" s="178" t="s">
        <v>28</v>
      </c>
      <c r="O26" s="179"/>
      <c r="P26" s="179"/>
      <c r="Q26" s="179"/>
      <c r="R26" s="179"/>
      <c r="S26" s="179"/>
      <c r="T26" s="179"/>
      <c r="U26" s="179"/>
      <c r="V26" s="179"/>
      <c r="W26" s="232" t="s">
        <v>29</v>
      </c>
      <c r="X26" s="232"/>
      <c r="Y26" s="232"/>
      <c r="Z26" s="232"/>
      <c r="AA26" s="232"/>
      <c r="AB26" s="232"/>
      <c r="AC26" s="232"/>
      <c r="AD26" s="232"/>
      <c r="AE26" s="38"/>
    </row>
    <row r="27" spans="2:31" ht="31.5" customHeight="1">
      <c r="B27" s="9"/>
      <c r="C27" s="220"/>
      <c r="D27" s="220"/>
      <c r="E27" s="224"/>
      <c r="F27" s="225"/>
      <c r="G27" s="225"/>
      <c r="H27" s="226"/>
      <c r="I27" s="229"/>
      <c r="J27" s="230"/>
      <c r="K27" s="230"/>
      <c r="L27" s="230"/>
      <c r="M27" s="231"/>
      <c r="N27" s="232" t="s">
        <v>30</v>
      </c>
      <c r="O27" s="233"/>
      <c r="P27" s="233"/>
      <c r="Q27" s="233"/>
      <c r="R27" s="234" t="s">
        <v>31</v>
      </c>
      <c r="S27" s="234"/>
      <c r="T27" s="235"/>
      <c r="U27" s="235"/>
      <c r="V27" s="235"/>
      <c r="W27" s="232"/>
      <c r="X27" s="232"/>
      <c r="Y27" s="232"/>
      <c r="Z27" s="232"/>
      <c r="AA27" s="232"/>
      <c r="AB27" s="232"/>
      <c r="AC27" s="232"/>
      <c r="AD27" s="232"/>
      <c r="AE27" s="38"/>
    </row>
    <row r="28" spans="2:31" ht="15">
      <c r="B28" s="9"/>
      <c r="C28" s="181"/>
      <c r="D28" s="209"/>
      <c r="E28" s="202"/>
      <c r="F28" s="203"/>
      <c r="G28" s="203"/>
      <c r="H28" s="204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191"/>
      <c r="T28" s="191"/>
      <c r="U28" s="191"/>
      <c r="V28" s="191"/>
      <c r="W28" s="193"/>
      <c r="X28" s="194"/>
      <c r="Y28" s="194"/>
      <c r="Z28" s="194"/>
      <c r="AA28" s="194"/>
      <c r="AB28" s="194"/>
      <c r="AC28" s="194"/>
      <c r="AD28" s="195"/>
      <c r="AE28" s="17"/>
    </row>
    <row r="29" spans="2:31" ht="15">
      <c r="B29" s="9"/>
      <c r="C29" s="181"/>
      <c r="D29" s="209"/>
      <c r="E29" s="205"/>
      <c r="F29" s="206"/>
      <c r="G29" s="206"/>
      <c r="H29" s="207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6"/>
      <c r="X29" s="197"/>
      <c r="Y29" s="197"/>
      <c r="Z29" s="197"/>
      <c r="AA29" s="197"/>
      <c r="AB29" s="197"/>
      <c r="AC29" s="197"/>
      <c r="AD29" s="198"/>
      <c r="AE29" s="17"/>
    </row>
    <row r="30" spans="2:31" ht="15" customHeight="1">
      <c r="B30" s="9"/>
      <c r="C30" s="181"/>
      <c r="D30" s="181"/>
      <c r="E30" s="202"/>
      <c r="F30" s="203"/>
      <c r="G30" s="203"/>
      <c r="H30" s="204"/>
      <c r="I30" s="191"/>
      <c r="J30" s="191"/>
      <c r="K30" s="191"/>
      <c r="L30" s="191"/>
      <c r="M30" s="191"/>
      <c r="N30" s="208"/>
      <c r="O30" s="191"/>
      <c r="P30" s="191"/>
      <c r="Q30" s="191"/>
      <c r="R30" s="192"/>
      <c r="S30" s="191"/>
      <c r="T30" s="191"/>
      <c r="U30" s="191"/>
      <c r="V30" s="191"/>
      <c r="W30" s="196"/>
      <c r="X30" s="197"/>
      <c r="Y30" s="197"/>
      <c r="Z30" s="197"/>
      <c r="AA30" s="197"/>
      <c r="AB30" s="197"/>
      <c r="AC30" s="197"/>
      <c r="AD30" s="198"/>
      <c r="AE30" s="17"/>
    </row>
    <row r="31" spans="2:31" ht="15" customHeight="1">
      <c r="B31" s="9"/>
      <c r="C31" s="181"/>
      <c r="D31" s="181"/>
      <c r="E31" s="205"/>
      <c r="F31" s="206"/>
      <c r="G31" s="206"/>
      <c r="H31" s="207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6"/>
      <c r="X31" s="197"/>
      <c r="Y31" s="197"/>
      <c r="Z31" s="197"/>
      <c r="AA31" s="197"/>
      <c r="AB31" s="197"/>
      <c r="AC31" s="197"/>
      <c r="AD31" s="198"/>
      <c r="AE31" s="17"/>
    </row>
    <row r="32" spans="2:31" ht="15" customHeight="1">
      <c r="B32" s="9"/>
      <c r="C32" s="181"/>
      <c r="D32" s="181"/>
      <c r="E32" s="202"/>
      <c r="F32" s="203"/>
      <c r="G32" s="203"/>
      <c r="H32" s="204"/>
      <c r="I32" s="191"/>
      <c r="J32" s="191"/>
      <c r="K32" s="191"/>
      <c r="L32" s="191"/>
      <c r="M32" s="191"/>
      <c r="N32" s="191"/>
      <c r="O32" s="191"/>
      <c r="P32" s="191"/>
      <c r="Q32" s="191"/>
      <c r="R32" s="192"/>
      <c r="S32" s="191"/>
      <c r="T32" s="191"/>
      <c r="U32" s="191"/>
      <c r="V32" s="191"/>
      <c r="W32" s="196"/>
      <c r="X32" s="197"/>
      <c r="Y32" s="197"/>
      <c r="Z32" s="197"/>
      <c r="AA32" s="197"/>
      <c r="AB32" s="197"/>
      <c r="AC32" s="197"/>
      <c r="AD32" s="198"/>
      <c r="AE32" s="17"/>
    </row>
    <row r="33" spans="2:31" ht="15" customHeight="1">
      <c r="B33" s="9"/>
      <c r="C33" s="181"/>
      <c r="D33" s="181"/>
      <c r="E33" s="205"/>
      <c r="F33" s="206"/>
      <c r="G33" s="206"/>
      <c r="H33" s="207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6"/>
      <c r="X33" s="197"/>
      <c r="Y33" s="197"/>
      <c r="Z33" s="197"/>
      <c r="AA33" s="197"/>
      <c r="AB33" s="197"/>
      <c r="AC33" s="197"/>
      <c r="AD33" s="198"/>
      <c r="AE33" s="17"/>
    </row>
    <row r="34" spans="2:31" ht="15">
      <c r="B34" s="9"/>
      <c r="C34" s="181"/>
      <c r="D34" s="181"/>
      <c r="E34" s="182"/>
      <c r="F34" s="183"/>
      <c r="G34" s="183"/>
      <c r="H34" s="184"/>
      <c r="I34" s="188"/>
      <c r="J34" s="188"/>
      <c r="K34" s="188"/>
      <c r="L34" s="188"/>
      <c r="M34" s="188"/>
      <c r="N34" s="189"/>
      <c r="O34" s="188"/>
      <c r="P34" s="188"/>
      <c r="Q34" s="188"/>
      <c r="R34" s="190"/>
      <c r="S34" s="188"/>
      <c r="T34" s="188"/>
      <c r="U34" s="188"/>
      <c r="V34" s="188"/>
      <c r="W34" s="196"/>
      <c r="X34" s="197"/>
      <c r="Y34" s="197"/>
      <c r="Z34" s="197"/>
      <c r="AA34" s="197"/>
      <c r="AB34" s="197"/>
      <c r="AC34" s="197"/>
      <c r="AD34" s="198"/>
      <c r="AE34" s="17"/>
    </row>
    <row r="35" spans="2:31" ht="15">
      <c r="B35" s="9"/>
      <c r="C35" s="181"/>
      <c r="D35" s="181"/>
      <c r="E35" s="185"/>
      <c r="F35" s="186"/>
      <c r="G35" s="186"/>
      <c r="H35" s="187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96"/>
      <c r="X35" s="197"/>
      <c r="Y35" s="197"/>
      <c r="Z35" s="197"/>
      <c r="AA35" s="197"/>
      <c r="AB35" s="197"/>
      <c r="AC35" s="197"/>
      <c r="AD35" s="198"/>
      <c r="AE35" s="17"/>
    </row>
    <row r="36" spans="2:31" ht="15">
      <c r="B36" s="9"/>
      <c r="C36" s="181"/>
      <c r="D36" s="181"/>
      <c r="E36" s="182"/>
      <c r="F36" s="183"/>
      <c r="G36" s="183"/>
      <c r="H36" s="184"/>
      <c r="I36" s="188"/>
      <c r="J36" s="188"/>
      <c r="K36" s="188"/>
      <c r="L36" s="188"/>
      <c r="M36" s="188"/>
      <c r="N36" s="189"/>
      <c r="O36" s="188"/>
      <c r="P36" s="188"/>
      <c r="Q36" s="188"/>
      <c r="R36" s="190"/>
      <c r="S36" s="188"/>
      <c r="T36" s="188"/>
      <c r="U36" s="188"/>
      <c r="V36" s="188"/>
      <c r="W36" s="196"/>
      <c r="X36" s="197"/>
      <c r="Y36" s="197"/>
      <c r="Z36" s="197"/>
      <c r="AA36" s="197"/>
      <c r="AB36" s="197"/>
      <c r="AC36" s="197"/>
      <c r="AD36" s="198"/>
      <c r="AE36" s="17"/>
    </row>
    <row r="37" spans="2:31" ht="15">
      <c r="B37" s="9"/>
      <c r="C37" s="181"/>
      <c r="D37" s="181"/>
      <c r="E37" s="185"/>
      <c r="F37" s="186"/>
      <c r="G37" s="186"/>
      <c r="H37" s="187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96"/>
      <c r="X37" s="197"/>
      <c r="Y37" s="197"/>
      <c r="Z37" s="197"/>
      <c r="AA37" s="197"/>
      <c r="AB37" s="197"/>
      <c r="AC37" s="197"/>
      <c r="AD37" s="198"/>
      <c r="AE37" s="17"/>
    </row>
    <row r="38" spans="2:31" ht="15">
      <c r="B38" s="9"/>
      <c r="C38" s="181"/>
      <c r="D38" s="181"/>
      <c r="E38" s="182"/>
      <c r="F38" s="183"/>
      <c r="G38" s="183"/>
      <c r="H38" s="184"/>
      <c r="I38" s="188"/>
      <c r="J38" s="188"/>
      <c r="K38" s="188"/>
      <c r="L38" s="188"/>
      <c r="M38" s="188"/>
      <c r="N38" s="189"/>
      <c r="O38" s="188"/>
      <c r="P38" s="188"/>
      <c r="Q38" s="188"/>
      <c r="R38" s="190"/>
      <c r="S38" s="188"/>
      <c r="T38" s="188"/>
      <c r="U38" s="188"/>
      <c r="V38" s="188"/>
      <c r="W38" s="196"/>
      <c r="X38" s="197"/>
      <c r="Y38" s="197"/>
      <c r="Z38" s="197"/>
      <c r="AA38" s="197"/>
      <c r="AB38" s="197"/>
      <c r="AC38" s="197"/>
      <c r="AD38" s="198"/>
      <c r="AE38" s="17"/>
    </row>
    <row r="39" spans="2:31" ht="15">
      <c r="B39" s="9"/>
      <c r="C39" s="181"/>
      <c r="D39" s="181"/>
      <c r="E39" s="185"/>
      <c r="F39" s="186"/>
      <c r="G39" s="186"/>
      <c r="H39" s="187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96"/>
      <c r="X39" s="197"/>
      <c r="Y39" s="197"/>
      <c r="Z39" s="197"/>
      <c r="AA39" s="197"/>
      <c r="AB39" s="197"/>
      <c r="AC39" s="197"/>
      <c r="AD39" s="198"/>
      <c r="AE39" s="17"/>
    </row>
    <row r="40" spans="2:31" ht="15">
      <c r="B40" s="9"/>
      <c r="C40" s="181"/>
      <c r="D40" s="181"/>
      <c r="E40" s="182"/>
      <c r="F40" s="183"/>
      <c r="G40" s="183"/>
      <c r="H40" s="184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96"/>
      <c r="X40" s="197"/>
      <c r="Y40" s="197"/>
      <c r="Z40" s="197"/>
      <c r="AA40" s="197"/>
      <c r="AB40" s="197"/>
      <c r="AC40" s="197"/>
      <c r="AD40" s="198"/>
      <c r="AE40" s="17"/>
    </row>
    <row r="41" spans="2:31" ht="15">
      <c r="B41" s="9"/>
      <c r="C41" s="181"/>
      <c r="D41" s="181"/>
      <c r="E41" s="185"/>
      <c r="F41" s="186"/>
      <c r="G41" s="186"/>
      <c r="H41" s="187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96"/>
      <c r="X41" s="197"/>
      <c r="Y41" s="197"/>
      <c r="Z41" s="197"/>
      <c r="AA41" s="197"/>
      <c r="AB41" s="197"/>
      <c r="AC41" s="197"/>
      <c r="AD41" s="198"/>
      <c r="AE41" s="17"/>
    </row>
    <row r="42" spans="2:31" ht="15">
      <c r="B42" s="9"/>
      <c r="C42" s="181"/>
      <c r="D42" s="181"/>
      <c r="E42" s="182"/>
      <c r="F42" s="183"/>
      <c r="G42" s="183"/>
      <c r="H42" s="184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96"/>
      <c r="X42" s="197"/>
      <c r="Y42" s="197"/>
      <c r="Z42" s="197"/>
      <c r="AA42" s="197"/>
      <c r="AB42" s="197"/>
      <c r="AC42" s="197"/>
      <c r="AD42" s="198"/>
      <c r="AE42" s="17"/>
    </row>
    <row r="43" spans="2:31" ht="15">
      <c r="B43" s="9"/>
      <c r="C43" s="181"/>
      <c r="D43" s="181"/>
      <c r="E43" s="185"/>
      <c r="F43" s="186"/>
      <c r="G43" s="186"/>
      <c r="H43" s="187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96"/>
      <c r="X43" s="197"/>
      <c r="Y43" s="197"/>
      <c r="Z43" s="197"/>
      <c r="AA43" s="197"/>
      <c r="AB43" s="197"/>
      <c r="AC43" s="197"/>
      <c r="AD43" s="198"/>
      <c r="AE43" s="17"/>
    </row>
    <row r="44" spans="2:31" ht="15">
      <c r="B44" s="9"/>
      <c r="C44" s="181"/>
      <c r="D44" s="181"/>
      <c r="E44" s="182"/>
      <c r="F44" s="183"/>
      <c r="G44" s="183"/>
      <c r="H44" s="184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96"/>
      <c r="X44" s="197"/>
      <c r="Y44" s="197"/>
      <c r="Z44" s="197"/>
      <c r="AA44" s="197"/>
      <c r="AB44" s="197"/>
      <c r="AC44" s="197"/>
      <c r="AD44" s="198"/>
      <c r="AE44" s="17"/>
    </row>
    <row r="45" spans="2:31" ht="15">
      <c r="B45" s="9"/>
      <c r="C45" s="181"/>
      <c r="D45" s="181"/>
      <c r="E45" s="185"/>
      <c r="F45" s="186"/>
      <c r="G45" s="186"/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99"/>
      <c r="X45" s="200"/>
      <c r="Y45" s="200"/>
      <c r="Z45" s="200"/>
      <c r="AA45" s="200"/>
      <c r="AB45" s="200"/>
      <c r="AC45" s="200"/>
      <c r="AD45" s="201"/>
      <c r="AE45" s="39"/>
    </row>
    <row r="46" spans="2:31" ht="19.5" customHeight="1">
      <c r="B46" s="9"/>
      <c r="C46" s="66">
        <f>COUNT(C28:C45)</f>
        <v>0</v>
      </c>
      <c r="D46" s="66"/>
      <c r="E46" s="175"/>
      <c r="F46" s="176"/>
      <c r="G46" s="176"/>
      <c r="H46" s="177"/>
      <c r="I46" s="175"/>
      <c r="J46" s="176"/>
      <c r="K46" s="176"/>
      <c r="L46" s="176"/>
      <c r="M46" s="177"/>
      <c r="N46" s="175"/>
      <c r="O46" s="176"/>
      <c r="P46" s="176"/>
      <c r="Q46" s="177"/>
      <c r="R46" s="175"/>
      <c r="S46" s="176"/>
      <c r="T46" s="176"/>
      <c r="U46" s="176"/>
      <c r="V46" s="177"/>
      <c r="W46" s="175"/>
      <c r="X46" s="176"/>
      <c r="Y46" s="176"/>
      <c r="Z46" s="176"/>
      <c r="AA46" s="176"/>
      <c r="AB46" s="176"/>
      <c r="AC46" s="176"/>
      <c r="AD46" s="177"/>
      <c r="AE46" s="7"/>
    </row>
    <row r="47" spans="2:31" ht="18.75">
      <c r="B47" s="4" t="s">
        <v>32</v>
      </c>
      <c r="C47" s="10"/>
      <c r="D47" s="10"/>
      <c r="E47" s="10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"/>
    </row>
    <row r="48" spans="2:31" ht="24.75" customHeight="1">
      <c r="B48" s="9"/>
      <c r="C48" s="178" t="s">
        <v>33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80"/>
      <c r="AE48" s="40"/>
    </row>
    <row r="49" spans="2:31" ht="29.25" customHeight="1">
      <c r="B49" s="9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23"/>
    </row>
    <row r="50" spans="2:31" ht="15">
      <c r="B50" s="9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  <c r="AE50" s="23"/>
    </row>
    <row r="51" spans="2:31" ht="16.5" customHeight="1">
      <c r="B51" s="9"/>
      <c r="C51" s="167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9"/>
      <c r="AE51" s="23"/>
    </row>
    <row r="52" spans="2:31" ht="15">
      <c r="B52" s="9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2"/>
      <c r="AE52" s="41"/>
    </row>
    <row r="53" spans="2:31" ht="6.75" customHeight="1">
      <c r="B53" s="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2:31" ht="18.75">
      <c r="B54" s="4" t="s">
        <v>34</v>
      </c>
      <c r="C54" s="10"/>
      <c r="D54" s="10"/>
      <c r="E54" s="10"/>
      <c r="F54" s="10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"/>
    </row>
    <row r="55" spans="2:31" ht="15" customHeight="1">
      <c r="B55" s="9"/>
      <c r="C55" s="141" t="s">
        <v>35</v>
      </c>
      <c r="D55" s="142"/>
      <c r="E55" s="142"/>
      <c r="F55" s="142"/>
      <c r="G55" s="143"/>
      <c r="H55" s="173" t="s">
        <v>67</v>
      </c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44"/>
    </row>
    <row r="56" spans="2:31" ht="15" customHeight="1">
      <c r="B56" s="9"/>
      <c r="C56" s="141"/>
      <c r="D56" s="142"/>
      <c r="E56" s="142"/>
      <c r="F56" s="142"/>
      <c r="G56" s="14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44"/>
    </row>
    <row r="57" spans="2:31" ht="15" customHeight="1">
      <c r="B57" s="9"/>
      <c r="C57" s="141" t="s">
        <v>36</v>
      </c>
      <c r="D57" s="142"/>
      <c r="E57" s="142"/>
      <c r="F57" s="142"/>
      <c r="G57" s="143"/>
      <c r="H57" s="174" t="s">
        <v>37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38"/>
    </row>
    <row r="58" spans="2:31" ht="15" customHeight="1">
      <c r="B58" s="9"/>
      <c r="C58" s="141"/>
      <c r="D58" s="142"/>
      <c r="E58" s="142"/>
      <c r="F58" s="142"/>
      <c r="G58" s="143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38"/>
    </row>
    <row r="59" spans="2:31" ht="15" customHeight="1">
      <c r="B59" s="9"/>
      <c r="C59" s="141" t="s">
        <v>38</v>
      </c>
      <c r="D59" s="142"/>
      <c r="E59" s="142"/>
      <c r="F59" s="142"/>
      <c r="G59" s="143"/>
      <c r="H59" s="174" t="s">
        <v>93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38"/>
    </row>
    <row r="60" spans="2:31" ht="15" customHeight="1">
      <c r="B60" s="9"/>
      <c r="C60" s="141"/>
      <c r="D60" s="142"/>
      <c r="E60" s="142"/>
      <c r="F60" s="142"/>
      <c r="G60" s="143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38"/>
    </row>
    <row r="61" spans="2:31" ht="15" customHeight="1">
      <c r="B61" s="9"/>
      <c r="C61" s="141" t="s">
        <v>39</v>
      </c>
      <c r="D61" s="142"/>
      <c r="E61" s="142"/>
      <c r="F61" s="142"/>
      <c r="G61" s="143"/>
      <c r="H61" s="144" t="str">
        <f>IF(C8="HN",VLOOKUP(I8,Data!$D$2:$L$14,4,FALSE),IF(C8="HCM",VLOOKUP(I8,Data!$D$2:$L$14,5,FALSE)))</f>
        <v>09th, May, 2019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/>
      <c r="AE61" s="38"/>
    </row>
    <row r="62" spans="2:31" ht="15" customHeight="1">
      <c r="B62" s="9"/>
      <c r="C62" s="141"/>
      <c r="D62" s="142"/>
      <c r="E62" s="142"/>
      <c r="F62" s="142"/>
      <c r="G62" s="143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9"/>
      <c r="AE62" s="38"/>
    </row>
    <row r="63" spans="2:31" ht="8.25" customHeight="1">
      <c r="B63" s="9"/>
      <c r="C63" s="150" t="s">
        <v>107</v>
      </c>
      <c r="D63" s="151"/>
      <c r="E63" s="151"/>
      <c r="F63" s="151"/>
      <c r="G63" s="152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7"/>
      <c r="AE63" s="108"/>
    </row>
    <row r="64" spans="2:31" ht="60" customHeight="1">
      <c r="B64" s="9"/>
      <c r="C64" s="153"/>
      <c r="D64" s="154"/>
      <c r="E64" s="154"/>
      <c r="F64" s="154"/>
      <c r="G64" s="155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9"/>
      <c r="AE64" s="108"/>
    </row>
    <row r="65" spans="2:31" ht="22.5" customHeight="1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</row>
    <row r="66" spans="2:31" ht="21.75" customHeight="1">
      <c r="B66" s="4" t="s">
        <v>40</v>
      </c>
      <c r="C66" s="10"/>
      <c r="D66" s="10"/>
      <c r="E66" s="10"/>
      <c r="F66" s="10"/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"/>
    </row>
    <row r="67" spans="2:31" ht="24" customHeight="1">
      <c r="B67" s="11"/>
      <c r="C67" s="160" t="str">
        <f>VLOOKUP(C8,Data!$B$26:$C$29,2,FALSE)</f>
        <v>Địa điểm tổ chức Hội thảo sẽ được thông báo trước ngày hội thảo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"/>
      <c r="AB67" s="1"/>
      <c r="AC67" s="1"/>
      <c r="AD67" s="1"/>
      <c r="AE67" s="7"/>
    </row>
    <row r="68" spans="1:31" s="47" customFormat="1" ht="20.25" customHeight="1">
      <c r="A68" s="6"/>
      <c r="B68" s="11"/>
      <c r="C68" s="13" t="str">
        <f>VLOOKUP(C8,Data!$B$36:$C$39,2,FALSE)</f>
        <v>会場はホーチミン市内となります（お申し込み後にご案内申し上げます）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"/>
      <c r="AB68" s="1"/>
      <c r="AC68" s="1"/>
      <c r="AD68" s="1"/>
      <c r="AE68" s="7"/>
    </row>
    <row r="69" spans="2:31" ht="15.75">
      <c r="B69" s="9"/>
      <c r="C69" s="161" t="s">
        <v>75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3"/>
      <c r="AE69" s="7"/>
    </row>
    <row r="70" spans="2:31" ht="162" customHeight="1">
      <c r="B70" s="45"/>
      <c r="C70" s="138" t="str">
        <f>VLOOKUP(C8,Data!$B$20:$C$24,2,FALSE)</f>
        <v>Địa chỉ/ Address :  Phòng 303,  Lầu 3, Số 29 Bạch Đằng, Phường 15, Bình Thạnh, HCM
Web                      : www.imtc.vn
E-mail                  : imtc_hcmc@imtc.vn
ĐT/ Tel                 : 028.3551.1900
Japanese contact : Kenji Hachiya (Tiếng Nhật, Tiếng Anh - Japanese, English)
E-mail : hachiya@imtc.vn
Phone : 093.424.8018
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40"/>
      <c r="AE70" s="46"/>
    </row>
    <row r="71" spans="2:31" ht="1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118" ht="15">
      <c r="F118" s="51"/>
    </row>
    <row r="119" ht="15">
      <c r="F119" s="52"/>
    </row>
    <row r="120" ht="15">
      <c r="F120" s="52"/>
    </row>
    <row r="121" ht="15">
      <c r="F121" s="52"/>
    </row>
    <row r="122" ht="15">
      <c r="F122" s="52"/>
    </row>
    <row r="123" ht="15">
      <c r="F123" s="52"/>
    </row>
    <row r="124" ht="15">
      <c r="F124" s="52"/>
    </row>
  </sheetData>
  <sheetProtection/>
  <mergeCells count="118"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B2:AE2"/>
    <mergeCell ref="B3:AE3"/>
    <mergeCell ref="B4:AE4"/>
    <mergeCell ref="C6:H6"/>
    <mergeCell ref="I6:W6"/>
    <mergeCell ref="X6:AD6"/>
    <mergeCell ref="C16:G17"/>
    <mergeCell ref="H16:S16"/>
    <mergeCell ref="H17:S17"/>
    <mergeCell ref="T16:U17"/>
    <mergeCell ref="V16:AD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32:C33"/>
    <mergeCell ref="E32:H33"/>
    <mergeCell ref="I32:M33"/>
    <mergeCell ref="N32:Q33"/>
    <mergeCell ref="R32:V33"/>
    <mergeCell ref="D32:D33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ignoredErrors>
    <ignoredError sqref="H61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Y37"/>
  <sheetViews>
    <sheetView view="pageBreakPreview" zoomScale="85" zoomScaleSheetLayoutView="85" zoomScalePageLayoutView="0" workbookViewId="0" topLeftCell="A16">
      <selection activeCell="AI18" sqref="AI18"/>
    </sheetView>
  </sheetViews>
  <sheetFormatPr defaultColWidth="9.140625" defaultRowHeight="12.75"/>
  <cols>
    <col min="1" max="1" width="2.57421875" style="58" customWidth="1"/>
    <col min="2" max="2" width="5.00390625" style="58" customWidth="1"/>
    <col min="3" max="3" width="9.7109375" style="58" customWidth="1"/>
    <col min="4" max="4" width="13.7109375" style="58" customWidth="1"/>
    <col min="5" max="5" width="14.28125" style="58" customWidth="1"/>
    <col min="6" max="6" width="15.28125" style="58" customWidth="1"/>
    <col min="7" max="7" width="11.8515625" style="58" customWidth="1"/>
    <col min="8" max="8" width="12.7109375" style="58" customWidth="1"/>
    <col min="9" max="9" width="23.421875" style="58" customWidth="1"/>
    <col min="10" max="10" width="2.57421875" style="58" customWidth="1"/>
    <col min="11" max="11" width="9.140625" style="58" customWidth="1"/>
    <col min="12" max="12" width="11.57421875" style="58" hidden="1" customWidth="1"/>
    <col min="13" max="25" width="0" style="58" hidden="1" customWidth="1"/>
    <col min="26" max="16384" width="9.140625" style="58" customWidth="1"/>
  </cols>
  <sheetData>
    <row r="1" ht="12.75"/>
    <row r="2" ht="12.75"/>
    <row r="3" ht="12.75"/>
    <row r="4" spans="3:9" ht="12.75" customHeight="1">
      <c r="C4" s="300" t="s">
        <v>77</v>
      </c>
      <c r="D4" s="300"/>
      <c r="E4" s="300"/>
      <c r="F4" s="300"/>
      <c r="G4" s="300"/>
      <c r="H4" s="300"/>
      <c r="I4" s="300"/>
    </row>
    <row r="6" spans="2:9" ht="23.25">
      <c r="B6" s="316" t="s">
        <v>45</v>
      </c>
      <c r="C6" s="316"/>
      <c r="D6" s="316"/>
      <c r="E6" s="316"/>
      <c r="F6" s="316"/>
      <c r="G6" s="316"/>
      <c r="H6" s="316"/>
      <c r="I6" s="316"/>
    </row>
    <row r="7" spans="2:9" ht="20.25" customHeight="1">
      <c r="B7" s="62" t="s">
        <v>89</v>
      </c>
      <c r="C7" s="62"/>
      <c r="D7" s="62"/>
      <c r="E7" s="59" t="str">
        <f>'Registration form (HCM)'!X8</f>
        <v>16th &amp; 17th May, 2019</v>
      </c>
      <c r="F7" s="62"/>
      <c r="G7" s="62" t="s">
        <v>90</v>
      </c>
      <c r="H7" s="62"/>
      <c r="I7" s="62" t="str">
        <f>'Registration form (HCM)'!X8</f>
        <v>16th &amp; 17th May, 2019</v>
      </c>
    </row>
    <row r="8" ht="8.25" customHeight="1"/>
    <row r="9" spans="2:10" ht="27" customHeight="1">
      <c r="B9" s="317" t="s">
        <v>61</v>
      </c>
      <c r="C9" s="317"/>
      <c r="D9" s="318">
        <f>'Registration form (HCM)'!H14</f>
        <v>0</v>
      </c>
      <c r="E9" s="318"/>
      <c r="F9" s="318"/>
      <c r="G9" s="318"/>
      <c r="H9" s="318"/>
      <c r="I9" s="318"/>
      <c r="J9" s="318"/>
    </row>
    <row r="10" spans="2:10" ht="28.5" customHeight="1">
      <c r="B10" s="317" t="s">
        <v>62</v>
      </c>
      <c r="C10" s="317"/>
      <c r="D10" s="311">
        <f>'Registration form (HCM)'!H17</f>
        <v>0</v>
      </c>
      <c r="E10" s="311"/>
      <c r="F10" s="311"/>
      <c r="G10" s="311"/>
      <c r="H10" s="311"/>
      <c r="I10" s="311"/>
      <c r="J10" s="311"/>
    </row>
    <row r="11" spans="2:10" ht="21" customHeight="1">
      <c r="B11" s="310" t="s">
        <v>63</v>
      </c>
      <c r="C11" s="310"/>
      <c r="D11" s="325">
        <f>'Registration form (HCM)'!V16</f>
        <v>0</v>
      </c>
      <c r="E11" s="325"/>
      <c r="F11" s="325"/>
      <c r="G11" s="325"/>
      <c r="H11" s="325"/>
      <c r="I11" s="325"/>
      <c r="J11" s="325"/>
    </row>
    <row r="12" spans="2:5" ht="23.25" customHeight="1">
      <c r="B12" s="60" t="s">
        <v>92</v>
      </c>
      <c r="C12" s="60"/>
      <c r="D12" s="60"/>
      <c r="E12" s="58" t="s">
        <v>51</v>
      </c>
    </row>
    <row r="13" spans="2:7" ht="15">
      <c r="B13" s="60" t="s">
        <v>91</v>
      </c>
      <c r="C13" s="60"/>
      <c r="D13" s="59"/>
      <c r="G13" s="58" t="str">
        <f>F14</f>
        <v>16th &amp; 17th May, 2019</v>
      </c>
    </row>
    <row r="14" spans="2:6" ht="15">
      <c r="B14" s="61" t="s">
        <v>88</v>
      </c>
      <c r="C14" s="61"/>
      <c r="D14" s="62"/>
      <c r="F14" s="105" t="str">
        <f>'Registration form (HCM)'!X8</f>
        <v>16th &amp; 17th May, 2019</v>
      </c>
    </row>
    <row r="16" spans="2:25" ht="25.5" customHeight="1">
      <c r="B16" s="312" t="s">
        <v>46</v>
      </c>
      <c r="C16" s="312" t="s">
        <v>56</v>
      </c>
      <c r="D16" s="312"/>
      <c r="E16" s="312"/>
      <c r="F16" s="312" t="s">
        <v>55</v>
      </c>
      <c r="G16" s="314" t="s">
        <v>60</v>
      </c>
      <c r="H16" s="312" t="s">
        <v>52</v>
      </c>
      <c r="I16" s="312" t="s">
        <v>53</v>
      </c>
      <c r="L16" s="71"/>
      <c r="M16" s="72"/>
      <c r="N16" s="72"/>
      <c r="O16" s="72"/>
      <c r="P16" s="72"/>
      <c r="Q16" s="73">
        <v>4</v>
      </c>
      <c r="R16" s="73">
        <v>5</v>
      </c>
      <c r="S16" s="73">
        <v>6</v>
      </c>
      <c r="T16" s="74">
        <v>7</v>
      </c>
      <c r="U16" s="74">
        <v>8</v>
      </c>
      <c r="V16" s="74">
        <v>9</v>
      </c>
      <c r="W16" s="75">
        <v>10</v>
      </c>
      <c r="X16" s="75">
        <v>11</v>
      </c>
      <c r="Y16" s="75">
        <v>12</v>
      </c>
    </row>
    <row r="17" spans="2:25" ht="39.75" customHeight="1">
      <c r="B17" s="313"/>
      <c r="C17" s="312"/>
      <c r="D17" s="312"/>
      <c r="E17" s="312"/>
      <c r="F17" s="312"/>
      <c r="G17" s="315"/>
      <c r="H17" s="312"/>
      <c r="I17" s="312"/>
      <c r="L17" s="76"/>
      <c r="M17" s="77" t="str">
        <f>RIGHT("000000000000"&amp;ROUND(L19,0),12)</f>
        <v>000000000000</v>
      </c>
      <c r="N17" s="78">
        <v>1</v>
      </c>
      <c r="O17" s="78">
        <v>2</v>
      </c>
      <c r="P17" s="78">
        <v>3</v>
      </c>
      <c r="Q17" s="79">
        <f>VALUE(MID(M17,Q16,1))</f>
        <v>0</v>
      </c>
      <c r="R17" s="79">
        <f>VALUE(MID(M17,R16,1))</f>
        <v>0</v>
      </c>
      <c r="S17" s="79">
        <f>VALUE(MID(M17,S16,1))</f>
        <v>0</v>
      </c>
      <c r="T17" s="80">
        <f>VALUE(MID(M17,T16,1))</f>
        <v>0</v>
      </c>
      <c r="U17" s="80">
        <f>VALUE(MID(M17,U16,1))</f>
        <v>0</v>
      </c>
      <c r="V17" s="80">
        <f>VALUE(MID(M17,V16,1))</f>
        <v>0</v>
      </c>
      <c r="W17" s="81">
        <f>VALUE(MID(M17,W16,1))</f>
        <v>0</v>
      </c>
      <c r="X17" s="81">
        <f>VALUE(MID(M17,X16,1))</f>
        <v>0</v>
      </c>
      <c r="Y17" s="81">
        <f>VALUE(MID(M17,Y16,1))</f>
        <v>0</v>
      </c>
    </row>
    <row r="18" spans="2:25" ht="62.25" customHeight="1">
      <c r="B18" s="63">
        <v>1</v>
      </c>
      <c r="C18" s="301" t="str">
        <f>'Registration form (HCM)'!I8</f>
        <v>Lập kế hoạch và luân chuyển PDCA / 作業計画の立案とPDCA</v>
      </c>
      <c r="D18" s="302"/>
      <c r="E18" s="303"/>
      <c r="F18" s="64">
        <f>'Registration form (HCM)'!C46</f>
        <v>0</v>
      </c>
      <c r="G18" s="64">
        <f>TRUNC(F18/3)</f>
        <v>0</v>
      </c>
      <c r="H18" s="65">
        <v>4200000</v>
      </c>
      <c r="I18" s="65">
        <f>H18*(F18-G18)</f>
        <v>0</v>
      </c>
      <c r="L18" s="71"/>
      <c r="M18" s="82"/>
      <c r="N18" s="83">
        <f>VALUE(MID(M17,N17,1))</f>
        <v>0</v>
      </c>
      <c r="O18" s="83">
        <f>VALUE(MID(M17,O17,1))</f>
        <v>0</v>
      </c>
      <c r="P18" s="83">
        <f>VALUE(MID(M17,P17,1))</f>
        <v>0</v>
      </c>
      <c r="Q18" s="79">
        <f>SUM(Q17:Q17)</f>
        <v>0</v>
      </c>
      <c r="R18" s="79">
        <f>SUM(Q17:R17)</f>
        <v>0</v>
      </c>
      <c r="S18" s="79">
        <f>SUM(Q17:S17)</f>
        <v>0</v>
      </c>
      <c r="T18" s="80">
        <f>SUM(T17:T17)</f>
        <v>0</v>
      </c>
      <c r="U18" s="80">
        <f>SUM(T17:U17)</f>
        <v>0</v>
      </c>
      <c r="V18" s="80">
        <f>SUM(T17:V17)</f>
        <v>0</v>
      </c>
      <c r="W18" s="81">
        <f>SUM(W17:W17)</f>
        <v>0</v>
      </c>
      <c r="X18" s="81">
        <f>SUM(W17:X17)</f>
        <v>0</v>
      </c>
      <c r="Y18" s="81">
        <f>SUM(W17:Y17)</f>
        <v>0</v>
      </c>
    </row>
    <row r="19" spans="2:25" ht="18" customHeight="1">
      <c r="B19" s="63">
        <v>2</v>
      </c>
      <c r="C19" s="304" t="s">
        <v>57</v>
      </c>
      <c r="D19" s="305"/>
      <c r="E19" s="305"/>
      <c r="F19" s="66"/>
      <c r="G19" s="66"/>
      <c r="H19" s="104">
        <v>0.1</v>
      </c>
      <c r="I19" s="103">
        <f>H19*I18</f>
        <v>0</v>
      </c>
      <c r="L19" s="84">
        <f>I20</f>
        <v>0</v>
      </c>
      <c r="M19" s="82"/>
      <c r="N19" s="83">
        <f>SUM(N18:N18)</f>
        <v>0</v>
      </c>
      <c r="O19" s="83">
        <f>SUM(N18:O18)</f>
        <v>0</v>
      </c>
      <c r="P19" s="83">
        <f>SUM(N18:P18)</f>
        <v>0</v>
      </c>
      <c r="Q19" s="85">
        <f>IF(Q17=0,"",CHOOSE(Q17,"một","hai","ba","bốn","năm","sáu","bảy","tám","chín"))</f>
      </c>
      <c r="R19" s="85">
        <f>IF(R17=0,IF(AND(Q17&lt;&gt;0,S17&lt;&gt;0),"lẻ",""),CHOOSE(R17,"mười","hai","ba","bốn","năm","sáu","bảy","tám","chín"))</f>
      </c>
      <c r="S19" s="85">
        <f>IF(S17=0,"",CHOOSE(S17,IF(R17&gt;1,"mốt","một"),"hai","ba","bốn",IF(R17=0,"năm","lăm"),"sáu","bảy","tám","chín"))</f>
      </c>
      <c r="T19" s="86">
        <f>IF(T17=0,"",CHOOSE(T17,"một","hai","ba","bốn","năm","sáu","bảy","tám","chín"))</f>
      </c>
      <c r="U19" s="86">
        <f>IF(U17=0,IF(AND(T17&lt;&gt;0,V17&lt;&gt;0),"lẻ",""),CHOOSE(U17,"mười","hai","ba","bốn","năm","sáu","bảy","tám","chín"))</f>
      </c>
      <c r="V19" s="86">
        <f>IF(V17=0,"",CHOOSE(V17,IF(U17&gt;1,"mốt","một"),"hai","ba","bốn",IF(U17=0,"năm","lăm"),"sáu","bảy","tám","chín"))</f>
      </c>
      <c r="W19" s="87">
        <f>IF(W17=0,"",CHOOSE(W17,"một","hai","ba","bốn","năm","sáu","bảy","tám","chín"))</f>
      </c>
      <c r="X19" s="87">
        <f>IF(X17=0,IF(AND(W17&lt;&gt;0,Y17&lt;&gt;0),"lẻ",""),CHOOSE(X17,"mười","hai","ba","bốn","năm","sáu","bảy","tám","chín"))</f>
      </c>
      <c r="Y19" s="87">
        <f>IF(Y17=0,"",CHOOSE(Y17,IF(X17&gt;1,"mốt","một"),"hai","ba","bốn",IF(X17=0,"năm","lăm"),"sáu","bảy","tám","chín"))</f>
      </c>
    </row>
    <row r="20" spans="2:25" ht="18" customHeight="1">
      <c r="B20" s="67"/>
      <c r="C20" s="306" t="s">
        <v>54</v>
      </c>
      <c r="D20" s="306"/>
      <c r="E20" s="306"/>
      <c r="F20" s="66"/>
      <c r="G20" s="66"/>
      <c r="H20" s="66"/>
      <c r="I20" s="68">
        <f>I18+I19</f>
        <v>0</v>
      </c>
      <c r="L20" s="84"/>
      <c r="M20" s="82"/>
      <c r="N20" s="88">
        <f>IF(N18=0,"",CHOOSE(N18,"một","hai","ba","bốn","năm","sáu","bảy","tám","chín"))</f>
      </c>
      <c r="O20" s="88">
        <f>IF(O18=0,IF(AND(N18&lt;&gt;0,P18&lt;&gt;0),"lẻ",""),CHOOSE(O18,"mười","hai","ba","bốn","năm","sáu","bảy","tám","chín"))</f>
      </c>
      <c r="P20" s="88">
        <f>IF(P18=0,"",CHOOSE(P18,IF(O18&gt;1,"mốt","một"),"hai","ba","bốn",IF(O18=0,"năm","lăm"),"sáu","bảy","tám","chín"))</f>
      </c>
      <c r="Q20" s="89">
        <f>IF(Q17=0,"","trăm")</f>
      </c>
      <c r="R20" s="89">
        <f>IF(R17=0,"",IF(R17=1,"","mươi"))</f>
      </c>
      <c r="S20" s="89">
        <f>IF(AND(S17=0,S18=0),"","triệu")</f>
      </c>
      <c r="T20" s="90">
        <f>IF(T17=0,"","trăm")</f>
      </c>
      <c r="U20" s="90">
        <f>IF(U17=0,"",IF(U17=1,"","mươi"))</f>
      </c>
      <c r="V20" s="90">
        <f>IF(AND(V17=0,V18=0),"","ngàn")</f>
      </c>
      <c r="W20" s="91">
        <f>IF(W17=0,"","trăm")</f>
      </c>
      <c r="X20" s="91">
        <f>IF(X17=0,"",IF(X17=1,"","mươi"))</f>
      </c>
      <c r="Y20" s="91" t="s">
        <v>64</v>
      </c>
    </row>
    <row r="21" spans="2:25" ht="7.5" customHeight="1">
      <c r="B21" s="69"/>
      <c r="C21" s="69"/>
      <c r="D21" s="69"/>
      <c r="E21" s="69"/>
      <c r="F21" s="69"/>
      <c r="G21" s="69"/>
      <c r="H21" s="69"/>
      <c r="I21" s="69"/>
      <c r="L21" s="84"/>
      <c r="M21" s="82"/>
      <c r="N21" s="92">
        <f>IF(N18=0,"","trăm")</f>
      </c>
      <c r="O21" s="92">
        <f>IF(O18=0,"",IF(O18=1,"","mươi"))</f>
      </c>
      <c r="P21" s="92">
        <f>IF(AND(P18=0,P19=0),"","tỷ")</f>
      </c>
      <c r="Q21" s="93"/>
      <c r="R21" s="93"/>
      <c r="S21" s="93"/>
      <c r="T21" s="93"/>
      <c r="U21" s="93"/>
      <c r="V21" s="93"/>
      <c r="W21" s="93"/>
      <c r="X21" s="93"/>
      <c r="Y21" s="93"/>
    </row>
    <row r="22" spans="2:25" ht="15">
      <c r="B22" s="307" t="s">
        <v>59</v>
      </c>
      <c r="C22" s="307"/>
      <c r="D22" s="1" t="str">
        <f>M22</f>
        <v>Không đồng.</v>
      </c>
      <c r="E22" s="69"/>
      <c r="F22" s="69"/>
      <c r="G22" s="69"/>
      <c r="H22" s="69"/>
      <c r="I22" s="69"/>
      <c r="L22" s="84"/>
      <c r="M22" s="94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93"/>
      <c r="O22" s="93"/>
      <c r="P22" s="93"/>
      <c r="Q22" s="72"/>
      <c r="R22" s="72"/>
      <c r="S22" s="72"/>
      <c r="T22" s="72"/>
      <c r="U22" s="72"/>
      <c r="V22" s="72"/>
      <c r="W22" s="72"/>
      <c r="X22" s="72"/>
      <c r="Y22" s="72"/>
    </row>
    <row r="23" spans="2:25" ht="15">
      <c r="B23" s="308" t="s">
        <v>50</v>
      </c>
      <c r="C23" s="308"/>
      <c r="D23" s="70"/>
      <c r="E23" s="69"/>
      <c r="F23" s="69"/>
      <c r="G23" s="69"/>
      <c r="H23" s="69"/>
      <c r="I23" s="69"/>
      <c r="L23" s="84"/>
      <c r="M23" s="95"/>
      <c r="N23" s="95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9" ht="7.5" customHeight="1">
      <c r="B24" s="69"/>
      <c r="C24" s="69"/>
      <c r="D24" s="69"/>
      <c r="E24" s="69"/>
      <c r="F24" s="69"/>
      <c r="G24" s="69"/>
      <c r="H24" s="69"/>
      <c r="I24" s="69"/>
    </row>
    <row r="25" spans="2:9" ht="15">
      <c r="B25" s="59" t="s">
        <v>65</v>
      </c>
      <c r="C25" s="59"/>
      <c r="D25" s="59"/>
      <c r="E25" s="59"/>
      <c r="F25" s="59" t="str">
        <f>'Registration form (HCM)'!H61</f>
        <v>09th, May, 2019</v>
      </c>
      <c r="G25" s="59"/>
      <c r="H25" s="59"/>
      <c r="I25" s="59"/>
    </row>
    <row r="26" spans="2:9" ht="15">
      <c r="B26" s="62" t="s">
        <v>66</v>
      </c>
      <c r="C26" s="62"/>
      <c r="D26" s="62"/>
      <c r="E26" s="62" t="str">
        <f>'Registration form (HCM)'!H61</f>
        <v>09th, May, 2019</v>
      </c>
      <c r="F26" s="62"/>
      <c r="G26" s="62"/>
      <c r="H26" s="62"/>
      <c r="I26" s="62"/>
    </row>
    <row r="27" spans="2:9" ht="15">
      <c r="B27" s="60" t="s">
        <v>47</v>
      </c>
      <c r="C27" s="69"/>
      <c r="D27" s="69"/>
      <c r="E27" s="69"/>
      <c r="F27" s="69"/>
      <c r="G27" s="69"/>
      <c r="H27" s="69"/>
      <c r="I27" s="69"/>
    </row>
    <row r="28" spans="2:9" ht="15">
      <c r="B28" s="59" t="s">
        <v>72</v>
      </c>
      <c r="C28" s="69"/>
      <c r="D28" s="69"/>
      <c r="E28" s="69"/>
      <c r="F28" s="69"/>
      <c r="G28" s="69"/>
      <c r="H28" s="69"/>
      <c r="I28" s="69"/>
    </row>
    <row r="29" spans="2:9" ht="15">
      <c r="B29" s="59" t="s">
        <v>48</v>
      </c>
      <c r="C29" s="69"/>
      <c r="D29" s="69"/>
      <c r="E29" s="69"/>
      <c r="F29" s="69"/>
      <c r="G29" s="69"/>
      <c r="H29" s="69"/>
      <c r="I29" s="69"/>
    </row>
    <row r="30" ht="15">
      <c r="B30" s="59" t="s">
        <v>95</v>
      </c>
    </row>
    <row r="31" ht="9.75" customHeight="1"/>
    <row r="32" spans="2:9" ht="15">
      <c r="B32" s="309" t="s">
        <v>78</v>
      </c>
      <c r="C32" s="309"/>
      <c r="D32" s="309"/>
      <c r="E32" s="309"/>
      <c r="F32" s="309"/>
      <c r="G32" s="309"/>
      <c r="H32" s="309"/>
      <c r="I32" s="309"/>
    </row>
    <row r="33" spans="2:9" ht="15">
      <c r="B33" s="298" t="s">
        <v>79</v>
      </c>
      <c r="C33" s="298"/>
      <c r="D33" s="298"/>
      <c r="E33" s="298"/>
      <c r="F33" s="298"/>
      <c r="G33" s="298"/>
      <c r="H33" s="298"/>
      <c r="I33" s="298"/>
    </row>
    <row r="35" spans="6:9" ht="15">
      <c r="F35" s="299" t="s">
        <v>49</v>
      </c>
      <c r="G35" s="299"/>
      <c r="H35" s="299"/>
      <c r="I35" s="299"/>
    </row>
    <row r="36" spans="5:10" ht="14.25">
      <c r="E36" s="299" t="s">
        <v>94</v>
      </c>
      <c r="F36" s="299"/>
      <c r="G36" s="299"/>
      <c r="H36" s="299"/>
      <c r="I36" s="299"/>
      <c r="J36" s="299"/>
    </row>
    <row r="37" spans="6:9" ht="15">
      <c r="F37" s="300" t="s">
        <v>81</v>
      </c>
      <c r="G37" s="300"/>
      <c r="H37" s="300"/>
      <c r="I37" s="300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10:C10"/>
    <mergeCell ref="D10:J10"/>
    <mergeCell ref="B11:C11"/>
    <mergeCell ref="D11:J11"/>
    <mergeCell ref="C4:I4"/>
    <mergeCell ref="B6:I6"/>
    <mergeCell ref="B9:C9"/>
    <mergeCell ref="D9:J9"/>
    <mergeCell ref="H16:H17"/>
    <mergeCell ref="I16:I17"/>
    <mergeCell ref="B33:I33"/>
    <mergeCell ref="F35:I35"/>
    <mergeCell ref="B16:B17"/>
    <mergeCell ref="C16:E17"/>
    <mergeCell ref="F16:F17"/>
    <mergeCell ref="G16:G17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19.7109375" style="0" customWidth="1"/>
    <col min="4" max="4" width="18.28125" style="0" customWidth="1"/>
    <col min="5" max="5" width="10.140625" style="0" bestFit="1" customWidth="1"/>
    <col min="7" max="7" width="10.140625" style="0" bestFit="1" customWidth="1"/>
    <col min="17" max="17" width="18.57421875" style="0" customWidth="1"/>
    <col min="18" max="19" width="18.00390625" style="0" customWidth="1"/>
  </cols>
  <sheetData>
    <row r="1" spans="1:20" ht="22.5">
      <c r="A1" s="117"/>
      <c r="B1" s="118" t="s">
        <v>202</v>
      </c>
      <c r="C1" s="117"/>
      <c r="D1" s="119"/>
      <c r="E1" s="119"/>
      <c r="F1" s="120"/>
      <c r="G1" s="120"/>
      <c r="H1" s="120"/>
      <c r="I1" s="121"/>
      <c r="J1" s="121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22"/>
      <c r="B2" s="335" t="s">
        <v>184</v>
      </c>
      <c r="C2" s="335" t="s">
        <v>185</v>
      </c>
      <c r="D2" s="335" t="s">
        <v>186</v>
      </c>
      <c r="E2" s="335" t="s">
        <v>187</v>
      </c>
      <c r="F2" s="338" t="s">
        <v>188</v>
      </c>
      <c r="G2" s="335" t="s">
        <v>189</v>
      </c>
      <c r="H2" s="335" t="s">
        <v>190</v>
      </c>
      <c r="I2" s="338" t="s">
        <v>191</v>
      </c>
      <c r="J2" s="338"/>
      <c r="K2" s="338"/>
      <c r="L2" s="338"/>
      <c r="M2" s="338"/>
      <c r="N2" s="338" t="s">
        <v>192</v>
      </c>
      <c r="O2" s="338"/>
      <c r="P2" s="338"/>
      <c r="Q2" s="339" t="s">
        <v>193</v>
      </c>
      <c r="R2" s="340"/>
      <c r="S2" s="341"/>
      <c r="T2" s="335" t="s">
        <v>194</v>
      </c>
    </row>
    <row r="3" spans="1:20" ht="15.75">
      <c r="A3" s="122"/>
      <c r="B3" s="337"/>
      <c r="C3" s="337"/>
      <c r="D3" s="337"/>
      <c r="E3" s="337"/>
      <c r="F3" s="338"/>
      <c r="G3" s="336"/>
      <c r="H3" s="337"/>
      <c r="I3" s="335" t="s">
        <v>195</v>
      </c>
      <c r="J3" s="335" t="s">
        <v>196</v>
      </c>
      <c r="K3" s="335" t="s">
        <v>197</v>
      </c>
      <c r="L3" s="335" t="s">
        <v>198</v>
      </c>
      <c r="M3" s="335" t="s">
        <v>199</v>
      </c>
      <c r="N3" s="335" t="s">
        <v>200</v>
      </c>
      <c r="O3" s="335" t="s">
        <v>199</v>
      </c>
      <c r="P3" s="335" t="s">
        <v>201</v>
      </c>
      <c r="Q3" s="335" t="s">
        <v>200</v>
      </c>
      <c r="R3" s="335" t="s">
        <v>199</v>
      </c>
      <c r="S3" s="335" t="s">
        <v>201</v>
      </c>
      <c r="T3" s="337"/>
    </row>
    <row r="4" spans="1:20" ht="15.75">
      <c r="A4" s="117"/>
      <c r="B4" s="336"/>
      <c r="C4" s="336"/>
      <c r="D4" s="336"/>
      <c r="E4" s="336"/>
      <c r="F4" s="123">
        <f>SUM(F5:F53)</f>
        <v>0</v>
      </c>
      <c r="G4" s="123">
        <f>SUM(G5:G56)</f>
        <v>0</v>
      </c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0" s="125" customFormat="1" ht="60" customHeight="1">
      <c r="A5" s="124">
        <v>1</v>
      </c>
      <c r="B5" s="329">
        <f>'Registration form (Hanoi)'!H14</f>
        <v>0</v>
      </c>
      <c r="C5" s="326"/>
      <c r="D5" s="326">
        <f>'Registration form (Hanoi)'!H17</f>
        <v>0</v>
      </c>
      <c r="E5" s="332">
        <f>'Registration form (Hanoi)'!V16</f>
        <v>0</v>
      </c>
      <c r="F5" s="326">
        <f>'Registration form (HCM)'!C46</f>
        <v>0</v>
      </c>
      <c r="G5" s="326">
        <f>F5-ROUNDDOWN(F5/3,0)</f>
        <v>0</v>
      </c>
      <c r="H5" s="326"/>
      <c r="I5" s="127">
        <f>'Registration form (Hanoi)'!D28</f>
        <v>0</v>
      </c>
      <c r="J5" s="135">
        <f>'Registration form (Hanoi)'!E28</f>
        <v>0</v>
      </c>
      <c r="K5" s="135">
        <f>'Registration form (Hanoi)'!I28</f>
        <v>0</v>
      </c>
      <c r="L5" s="135">
        <f>'Registration form (Hanoi)'!N28</f>
        <v>0</v>
      </c>
      <c r="M5" s="137">
        <f>'Registration form (Hanoi)'!R28</f>
        <v>0</v>
      </c>
      <c r="N5" s="136"/>
      <c r="O5" s="136"/>
      <c r="P5" s="136"/>
      <c r="Q5" s="136">
        <f>'Registration form (HCM)'!H19</f>
        <v>0</v>
      </c>
      <c r="R5" s="137">
        <f>'Registration form (Hanoi)'!V18</f>
        <v>0</v>
      </c>
      <c r="S5" s="137">
        <f>'Registration form (Hanoi)'!V19</f>
        <v>0</v>
      </c>
      <c r="T5" s="136">
        <f>'Registration form (Hanoi)'!C49</f>
        <v>0</v>
      </c>
    </row>
    <row r="6" spans="1:20" s="125" customFormat="1" ht="15.75">
      <c r="A6" s="126">
        <v>2</v>
      </c>
      <c r="B6" s="330"/>
      <c r="C6" s="327"/>
      <c r="D6" s="327"/>
      <c r="E6" s="333"/>
      <c r="F6" s="327"/>
      <c r="G6" s="327"/>
      <c r="H6" s="327"/>
      <c r="I6" s="127">
        <f>'Registration form (Hanoi)'!D29</f>
        <v>0</v>
      </c>
      <c r="J6" s="135">
        <f>'Registration form (Hanoi)'!E29</f>
        <v>0</v>
      </c>
      <c r="K6" s="135">
        <f>'Registration form (Hanoi)'!I29</f>
        <v>0</v>
      </c>
      <c r="L6" s="135">
        <f>'Registration form (Hanoi)'!N29</f>
        <v>0</v>
      </c>
      <c r="M6" s="137">
        <f>'Registration form (Hanoi)'!R29</f>
        <v>0</v>
      </c>
      <c r="N6" s="128"/>
      <c r="O6" s="128"/>
      <c r="P6" s="128"/>
      <c r="Q6" s="128"/>
      <c r="R6" s="128"/>
      <c r="S6" s="128"/>
      <c r="T6" s="128"/>
    </row>
    <row r="7" spans="1:20" s="125" customFormat="1" ht="15.75">
      <c r="A7" s="126">
        <v>3</v>
      </c>
      <c r="B7" s="330"/>
      <c r="C7" s="327"/>
      <c r="D7" s="327"/>
      <c r="E7" s="333"/>
      <c r="F7" s="327"/>
      <c r="G7" s="327"/>
      <c r="H7" s="327"/>
      <c r="I7" s="127">
        <f>'Registration form (Hanoi)'!D30</f>
        <v>0</v>
      </c>
      <c r="J7" s="135">
        <f>'Registration form (Hanoi)'!E30</f>
        <v>0</v>
      </c>
      <c r="K7" s="135">
        <f>'Registration form (Hanoi)'!I30</f>
        <v>0</v>
      </c>
      <c r="L7" s="135">
        <f>'Registration form (Hanoi)'!N30</f>
        <v>0</v>
      </c>
      <c r="M7" s="137">
        <f>'Registration form (Hanoi)'!R30</f>
        <v>0</v>
      </c>
      <c r="N7" s="128"/>
      <c r="O7" s="128"/>
      <c r="P7" s="128"/>
      <c r="Q7" s="128"/>
      <c r="R7" s="128"/>
      <c r="S7" s="129"/>
      <c r="T7" s="128"/>
    </row>
    <row r="8" spans="1:20" s="125" customFormat="1" ht="15.75">
      <c r="A8" s="126">
        <v>4</v>
      </c>
      <c r="B8" s="330"/>
      <c r="C8" s="327"/>
      <c r="D8" s="327"/>
      <c r="E8" s="333"/>
      <c r="F8" s="327"/>
      <c r="G8" s="327"/>
      <c r="H8" s="327"/>
      <c r="I8" s="127">
        <f>'Registration form (Hanoi)'!D31</f>
        <v>0</v>
      </c>
      <c r="J8" s="135">
        <f>'Registration form (Hanoi)'!E31</f>
        <v>0</v>
      </c>
      <c r="K8" s="135">
        <f>'Registration form (Hanoi)'!I31</f>
        <v>0</v>
      </c>
      <c r="L8" s="135">
        <f>'Registration form (Hanoi)'!N31</f>
        <v>0</v>
      </c>
      <c r="M8" s="137">
        <f>'Registration form (Hanoi)'!R31</f>
        <v>0</v>
      </c>
      <c r="N8" s="128"/>
      <c r="O8" s="130"/>
      <c r="P8" s="128"/>
      <c r="Q8" s="128"/>
      <c r="R8" s="130"/>
      <c r="S8" s="128"/>
      <c r="T8" s="128"/>
    </row>
    <row r="9" spans="1:20" s="125" customFormat="1" ht="15.75">
      <c r="A9" s="126">
        <v>5</v>
      </c>
      <c r="B9" s="330"/>
      <c r="C9" s="327"/>
      <c r="D9" s="327"/>
      <c r="E9" s="333"/>
      <c r="F9" s="327"/>
      <c r="G9" s="327"/>
      <c r="H9" s="327"/>
      <c r="I9" s="127">
        <f>'Registration form (Hanoi)'!D32</f>
        <v>0</v>
      </c>
      <c r="J9" s="135">
        <f>'Registration form (Hanoi)'!E32</f>
        <v>0</v>
      </c>
      <c r="K9" s="135">
        <f>'Registration form (Hanoi)'!I32</f>
        <v>0</v>
      </c>
      <c r="L9" s="135">
        <f>'Registration form (Hanoi)'!N32</f>
        <v>0</v>
      </c>
      <c r="M9" s="137">
        <f>'Registration form (Hanoi)'!R32</f>
        <v>0</v>
      </c>
      <c r="N9" s="127"/>
      <c r="O9" s="131"/>
      <c r="P9" s="132"/>
      <c r="Q9" s="127"/>
      <c r="R9" s="131"/>
      <c r="S9" s="132"/>
      <c r="T9" s="127"/>
    </row>
    <row r="10" spans="1:20" s="125" customFormat="1" ht="15.75">
      <c r="A10" s="126">
        <v>6</v>
      </c>
      <c r="B10" s="330"/>
      <c r="C10" s="327"/>
      <c r="D10" s="327"/>
      <c r="E10" s="333"/>
      <c r="F10" s="327"/>
      <c r="G10" s="327"/>
      <c r="H10" s="327"/>
      <c r="I10" s="127">
        <f>'Registration form (Hanoi)'!D33</f>
        <v>0</v>
      </c>
      <c r="J10" s="135">
        <f>'Registration form (Hanoi)'!E33</f>
        <v>0</v>
      </c>
      <c r="K10" s="135">
        <f>'Registration form (Hanoi)'!I33</f>
        <v>0</v>
      </c>
      <c r="L10" s="135">
        <f>'Registration form (Hanoi)'!N33</f>
        <v>0</v>
      </c>
      <c r="M10" s="137">
        <f>'Registration form (Hanoi)'!R33</f>
        <v>0</v>
      </c>
      <c r="N10" s="127"/>
      <c r="O10" s="131"/>
      <c r="P10" s="132"/>
      <c r="Q10" s="127"/>
      <c r="R10" s="131"/>
      <c r="S10" s="127"/>
      <c r="T10" s="133"/>
    </row>
    <row r="11" spans="1:20" s="125" customFormat="1" ht="15.75">
      <c r="A11" s="126">
        <v>7</v>
      </c>
      <c r="B11" s="330"/>
      <c r="C11" s="327"/>
      <c r="D11" s="327"/>
      <c r="E11" s="333"/>
      <c r="F11" s="327"/>
      <c r="G11" s="327"/>
      <c r="H11" s="327"/>
      <c r="I11" s="127">
        <f>'Registration form (Hanoi)'!D34</f>
        <v>0</v>
      </c>
      <c r="J11" s="135">
        <f>'Registration form (Hanoi)'!E34</f>
        <v>0</v>
      </c>
      <c r="K11" s="135">
        <f>'Registration form (Hanoi)'!I34</f>
        <v>0</v>
      </c>
      <c r="L11" s="135">
        <f>'Registration form (Hanoi)'!N34</f>
        <v>0</v>
      </c>
      <c r="M11" s="137">
        <f>'Registration form (Hanoi)'!R34</f>
        <v>0</v>
      </c>
      <c r="N11" s="127"/>
      <c r="O11" s="131"/>
      <c r="P11" s="132"/>
      <c r="Q11" s="127"/>
      <c r="R11" s="131"/>
      <c r="S11" s="127"/>
      <c r="T11" s="133"/>
    </row>
    <row r="12" spans="1:20" s="125" customFormat="1" ht="15.75">
      <c r="A12" s="126">
        <v>8</v>
      </c>
      <c r="B12" s="330"/>
      <c r="C12" s="327"/>
      <c r="D12" s="327"/>
      <c r="E12" s="333"/>
      <c r="F12" s="327"/>
      <c r="G12" s="327"/>
      <c r="H12" s="327"/>
      <c r="I12" s="127">
        <f>'Registration form (Hanoi)'!D35</f>
        <v>0</v>
      </c>
      <c r="J12" s="135">
        <f>'Registration form (Hanoi)'!E35</f>
        <v>0</v>
      </c>
      <c r="K12" s="135">
        <f>'Registration form (Hanoi)'!I35</f>
        <v>0</v>
      </c>
      <c r="L12" s="135">
        <f>'Registration form (Hanoi)'!N35</f>
        <v>0</v>
      </c>
      <c r="M12" s="137">
        <f>'Registration form (Hanoi)'!R35</f>
        <v>0</v>
      </c>
      <c r="N12" s="127"/>
      <c r="O12" s="131"/>
      <c r="P12" s="132"/>
      <c r="Q12" s="127"/>
      <c r="R12" s="131"/>
      <c r="S12" s="127"/>
      <c r="T12" s="127"/>
    </row>
    <row r="13" spans="1:20" s="125" customFormat="1" ht="15.75">
      <c r="A13" s="126">
        <v>9</v>
      </c>
      <c r="B13" s="331"/>
      <c r="C13" s="328"/>
      <c r="D13" s="328"/>
      <c r="E13" s="334"/>
      <c r="F13" s="328"/>
      <c r="G13" s="328"/>
      <c r="H13" s="328"/>
      <c r="I13" s="127">
        <f>'Registration form (Hanoi)'!D36</f>
        <v>0</v>
      </c>
      <c r="J13" s="135">
        <f>'Registration form (Hanoi)'!E36</f>
        <v>0</v>
      </c>
      <c r="K13" s="135">
        <f>'Registration form (Hanoi)'!I36</f>
        <v>0</v>
      </c>
      <c r="L13" s="135">
        <f>'Registration form (Hanoi)'!N36</f>
        <v>0</v>
      </c>
      <c r="M13" s="137">
        <f>'Registration form (Hanoi)'!R36</f>
        <v>0</v>
      </c>
      <c r="N13" s="127"/>
      <c r="O13" s="131"/>
      <c r="P13" s="132"/>
      <c r="Q13" s="127"/>
      <c r="R13" s="131"/>
      <c r="S13" s="127"/>
      <c r="T13" s="127"/>
    </row>
  </sheetData>
  <sheetProtection/>
  <mergeCells count="29">
    <mergeCell ref="B2:B4"/>
    <mergeCell ref="C2:C4"/>
    <mergeCell ref="D2:D4"/>
    <mergeCell ref="E2:E4"/>
    <mergeCell ref="F2:F3"/>
    <mergeCell ref="G2:G3"/>
    <mergeCell ref="H2:H4"/>
    <mergeCell ref="I2:M2"/>
    <mergeCell ref="N2:P2"/>
    <mergeCell ref="Q2:S2"/>
    <mergeCell ref="T2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H5:H13"/>
    <mergeCell ref="B5:B13"/>
    <mergeCell ref="C5:C13"/>
    <mergeCell ref="D5:D13"/>
    <mergeCell ref="E5:E13"/>
    <mergeCell ref="F5:F13"/>
    <mergeCell ref="G5:G13"/>
  </mergeCells>
  <dataValidations count="1">
    <dataValidation type="list" allowBlank="1" showInputMessage="1" showErrorMessage="1" sqref="I1 I3:I4">
      <formula1>"Ms, Mr"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K31" sqref="K31"/>
    </sheetView>
  </sheetViews>
  <sheetFormatPr defaultColWidth="9.140625" defaultRowHeight="12.75"/>
  <cols>
    <col min="2" max="2" width="19.7109375" style="0" customWidth="1"/>
    <col min="4" max="4" width="18.28125" style="0" customWidth="1"/>
    <col min="5" max="5" width="10.140625" style="0" bestFit="1" customWidth="1"/>
    <col min="17" max="17" width="18.57421875" style="0" customWidth="1"/>
    <col min="18" max="19" width="18.00390625" style="0" customWidth="1"/>
  </cols>
  <sheetData>
    <row r="1" spans="1:20" ht="22.5">
      <c r="A1" s="117"/>
      <c r="B1" s="118" t="s">
        <v>202</v>
      </c>
      <c r="C1" s="117"/>
      <c r="D1" s="119"/>
      <c r="E1" s="119"/>
      <c r="F1" s="120"/>
      <c r="G1" s="120"/>
      <c r="H1" s="120"/>
      <c r="I1" s="121"/>
      <c r="J1" s="121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22"/>
      <c r="B2" s="335" t="s">
        <v>184</v>
      </c>
      <c r="C2" s="335" t="s">
        <v>185</v>
      </c>
      <c r="D2" s="335" t="s">
        <v>186</v>
      </c>
      <c r="E2" s="335" t="s">
        <v>187</v>
      </c>
      <c r="F2" s="338" t="s">
        <v>188</v>
      </c>
      <c r="G2" s="335" t="s">
        <v>189</v>
      </c>
      <c r="H2" s="335" t="s">
        <v>190</v>
      </c>
      <c r="I2" s="338" t="s">
        <v>191</v>
      </c>
      <c r="J2" s="338"/>
      <c r="K2" s="338"/>
      <c r="L2" s="338"/>
      <c r="M2" s="338"/>
      <c r="N2" s="338" t="s">
        <v>192</v>
      </c>
      <c r="O2" s="338"/>
      <c r="P2" s="338"/>
      <c r="Q2" s="339" t="s">
        <v>193</v>
      </c>
      <c r="R2" s="340"/>
      <c r="S2" s="341"/>
      <c r="T2" s="335" t="s">
        <v>194</v>
      </c>
    </row>
    <row r="3" spans="1:20" ht="15.75">
      <c r="A3" s="122"/>
      <c r="B3" s="337"/>
      <c r="C3" s="337"/>
      <c r="D3" s="337"/>
      <c r="E3" s="337"/>
      <c r="F3" s="338"/>
      <c r="G3" s="336"/>
      <c r="H3" s="337"/>
      <c r="I3" s="335" t="s">
        <v>195</v>
      </c>
      <c r="J3" s="335" t="s">
        <v>196</v>
      </c>
      <c r="K3" s="335" t="s">
        <v>197</v>
      </c>
      <c r="L3" s="335" t="s">
        <v>198</v>
      </c>
      <c r="M3" s="335" t="s">
        <v>199</v>
      </c>
      <c r="N3" s="335" t="s">
        <v>200</v>
      </c>
      <c r="O3" s="335" t="s">
        <v>199</v>
      </c>
      <c r="P3" s="335" t="s">
        <v>201</v>
      </c>
      <c r="Q3" s="335" t="s">
        <v>200</v>
      </c>
      <c r="R3" s="335" t="s">
        <v>199</v>
      </c>
      <c r="S3" s="335" t="s">
        <v>201</v>
      </c>
      <c r="T3" s="337"/>
    </row>
    <row r="4" spans="1:20" ht="15.75">
      <c r="A4" s="117"/>
      <c r="B4" s="336"/>
      <c r="C4" s="336"/>
      <c r="D4" s="336"/>
      <c r="E4" s="336"/>
      <c r="F4" s="134">
        <f>SUM(F5:F53)</f>
        <v>0</v>
      </c>
      <c r="G4" s="134">
        <f>SUM(G5:G56)</f>
        <v>0</v>
      </c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0" s="125" customFormat="1" ht="60" customHeight="1">
      <c r="A5" s="124">
        <v>1</v>
      </c>
      <c r="B5" s="329">
        <f>'Registration form (Hanoi)'!H14</f>
        <v>0</v>
      </c>
      <c r="C5" s="326"/>
      <c r="D5" s="326">
        <f>'Registration form (Hanoi)'!H17</f>
        <v>0</v>
      </c>
      <c r="E5" s="342">
        <f>'Registration form (HCM)'!V16</f>
        <v>0</v>
      </c>
      <c r="F5" s="326">
        <f>'Registration form (HCM)'!C46</f>
        <v>0</v>
      </c>
      <c r="G5" s="326">
        <f>F5-ROUNDDOWN(F5/3,0)</f>
        <v>0</v>
      </c>
      <c r="H5" s="326"/>
      <c r="I5" s="127">
        <f>'Registration form (HCM)'!D28</f>
        <v>0</v>
      </c>
      <c r="J5" s="135">
        <f>'Registration form (HCM)'!E28</f>
        <v>0</v>
      </c>
      <c r="K5" s="135">
        <f>'Registration form (HCM)'!I28</f>
        <v>0</v>
      </c>
      <c r="L5" s="135">
        <f>'Registration form (HCM)'!N28</f>
        <v>0</v>
      </c>
      <c r="M5" s="137">
        <f>'Registration form (HCM)'!R28</f>
        <v>0</v>
      </c>
      <c r="N5" s="136"/>
      <c r="O5" s="136"/>
      <c r="P5" s="136"/>
      <c r="Q5" s="136">
        <f>'Registration form (HCM)'!H19</f>
        <v>0</v>
      </c>
      <c r="R5" s="137">
        <f>'Registration form (HCM)'!V18</f>
        <v>0</v>
      </c>
      <c r="S5" s="137">
        <f>'Registration form (HCM)'!V19</f>
        <v>0</v>
      </c>
      <c r="T5" s="136">
        <f>'Registration form (HCM)'!C49</f>
        <v>0</v>
      </c>
    </row>
    <row r="6" spans="1:20" s="125" customFormat="1" ht="15.75">
      <c r="A6" s="126">
        <v>2</v>
      </c>
      <c r="B6" s="330"/>
      <c r="C6" s="327"/>
      <c r="D6" s="327"/>
      <c r="E6" s="343"/>
      <c r="F6" s="327"/>
      <c r="G6" s="327"/>
      <c r="H6" s="327"/>
      <c r="I6" s="127">
        <f>'Registration form (HCM)'!D29</f>
        <v>0</v>
      </c>
      <c r="J6" s="135">
        <f>'Registration form (HCM)'!E29</f>
        <v>0</v>
      </c>
      <c r="K6" s="135">
        <f>'Registration form (HCM)'!I29</f>
        <v>0</v>
      </c>
      <c r="L6" s="135">
        <f>'Registration form (HCM)'!N29</f>
        <v>0</v>
      </c>
      <c r="M6" s="137">
        <f>'Registration form (HCM)'!R29</f>
        <v>0</v>
      </c>
      <c r="N6" s="128"/>
      <c r="O6" s="128"/>
      <c r="P6" s="128"/>
      <c r="Q6" s="128"/>
      <c r="R6" s="128"/>
      <c r="S6" s="128"/>
      <c r="T6" s="128"/>
    </row>
    <row r="7" spans="1:20" s="125" customFormat="1" ht="15.75">
      <c r="A7" s="126">
        <v>3</v>
      </c>
      <c r="B7" s="330"/>
      <c r="C7" s="327"/>
      <c r="D7" s="327"/>
      <c r="E7" s="343"/>
      <c r="F7" s="327"/>
      <c r="G7" s="327"/>
      <c r="H7" s="327"/>
      <c r="I7" s="127">
        <f>'Registration form (HCM)'!D30</f>
        <v>0</v>
      </c>
      <c r="J7" s="135">
        <f>'Registration form (HCM)'!E30</f>
        <v>0</v>
      </c>
      <c r="K7" s="135">
        <f>'Registration form (HCM)'!I30</f>
        <v>0</v>
      </c>
      <c r="L7" s="135">
        <f>'Registration form (HCM)'!N30</f>
        <v>0</v>
      </c>
      <c r="M7" s="137">
        <f>'Registration form (HCM)'!R30</f>
        <v>0</v>
      </c>
      <c r="N7" s="128"/>
      <c r="O7" s="128"/>
      <c r="P7" s="128"/>
      <c r="Q7" s="128"/>
      <c r="R7" s="128"/>
      <c r="S7" s="129"/>
      <c r="T7" s="128"/>
    </row>
    <row r="8" spans="1:20" s="125" customFormat="1" ht="15.75">
      <c r="A8" s="126">
        <v>4</v>
      </c>
      <c r="B8" s="330"/>
      <c r="C8" s="327"/>
      <c r="D8" s="327"/>
      <c r="E8" s="343"/>
      <c r="F8" s="327"/>
      <c r="G8" s="327"/>
      <c r="H8" s="327"/>
      <c r="I8" s="127">
        <f>'Registration form (HCM)'!D31</f>
        <v>0</v>
      </c>
      <c r="J8" s="135">
        <f>'Registration form (HCM)'!E31</f>
        <v>0</v>
      </c>
      <c r="K8" s="135">
        <f>'Registration form (HCM)'!I31</f>
        <v>0</v>
      </c>
      <c r="L8" s="135">
        <f>'Registration form (HCM)'!N31</f>
        <v>0</v>
      </c>
      <c r="M8" s="137">
        <f>'Registration form (HCM)'!R31</f>
        <v>0</v>
      </c>
      <c r="N8" s="128"/>
      <c r="O8" s="130"/>
      <c r="P8" s="128"/>
      <c r="Q8" s="128"/>
      <c r="R8" s="130"/>
      <c r="S8" s="128"/>
      <c r="T8" s="128"/>
    </row>
    <row r="9" spans="1:20" s="125" customFormat="1" ht="15.75">
      <c r="A9" s="126">
        <v>5</v>
      </c>
      <c r="B9" s="330"/>
      <c r="C9" s="327"/>
      <c r="D9" s="327"/>
      <c r="E9" s="343"/>
      <c r="F9" s="327"/>
      <c r="G9" s="327"/>
      <c r="H9" s="327"/>
      <c r="I9" s="127">
        <f>'Registration form (HCM)'!D32</f>
        <v>0</v>
      </c>
      <c r="J9" s="135">
        <f>'Registration form (HCM)'!E32</f>
        <v>0</v>
      </c>
      <c r="K9" s="135">
        <f>'Registration form (HCM)'!I32</f>
        <v>0</v>
      </c>
      <c r="L9" s="135">
        <f>'Registration form (HCM)'!N32</f>
        <v>0</v>
      </c>
      <c r="M9" s="137">
        <f>'Registration form (HCM)'!R32</f>
        <v>0</v>
      </c>
      <c r="N9" s="127"/>
      <c r="O9" s="131"/>
      <c r="P9" s="132"/>
      <c r="Q9" s="127"/>
      <c r="R9" s="131"/>
      <c r="S9" s="132"/>
      <c r="T9" s="127"/>
    </row>
    <row r="10" spans="1:20" s="125" customFormat="1" ht="15.75">
      <c r="A10" s="126">
        <v>6</v>
      </c>
      <c r="B10" s="330"/>
      <c r="C10" s="327"/>
      <c r="D10" s="327"/>
      <c r="E10" s="343"/>
      <c r="F10" s="327"/>
      <c r="G10" s="327"/>
      <c r="H10" s="327"/>
      <c r="I10" s="127">
        <f>'Registration form (HCM)'!D33</f>
        <v>0</v>
      </c>
      <c r="J10" s="135">
        <f>'Registration form (HCM)'!E33</f>
        <v>0</v>
      </c>
      <c r="K10" s="135">
        <f>'Registration form (HCM)'!I33</f>
        <v>0</v>
      </c>
      <c r="L10" s="135">
        <f>'Registration form (HCM)'!N33</f>
        <v>0</v>
      </c>
      <c r="M10" s="137">
        <f>'Registration form (HCM)'!R33</f>
        <v>0</v>
      </c>
      <c r="N10" s="127"/>
      <c r="O10" s="131"/>
      <c r="P10" s="132"/>
      <c r="Q10" s="127"/>
      <c r="R10" s="131"/>
      <c r="S10" s="127"/>
      <c r="T10" s="133"/>
    </row>
    <row r="11" spans="1:20" s="125" customFormat="1" ht="15.75">
      <c r="A11" s="126">
        <v>7</v>
      </c>
      <c r="B11" s="330"/>
      <c r="C11" s="327"/>
      <c r="D11" s="327"/>
      <c r="E11" s="343"/>
      <c r="F11" s="327"/>
      <c r="G11" s="327"/>
      <c r="H11" s="327"/>
      <c r="I11" s="127">
        <f>'Registration form (HCM)'!D34</f>
        <v>0</v>
      </c>
      <c r="J11" s="135">
        <f>'Registration form (HCM)'!E34</f>
        <v>0</v>
      </c>
      <c r="K11" s="135">
        <f>'Registration form (HCM)'!I34</f>
        <v>0</v>
      </c>
      <c r="L11" s="135">
        <f>'Registration form (HCM)'!N34</f>
        <v>0</v>
      </c>
      <c r="M11" s="137">
        <f>'Registration form (HCM)'!R34</f>
        <v>0</v>
      </c>
      <c r="N11" s="127"/>
      <c r="O11" s="131"/>
      <c r="P11" s="132"/>
      <c r="Q11" s="127"/>
      <c r="R11" s="131"/>
      <c r="S11" s="127"/>
      <c r="T11" s="133"/>
    </row>
    <row r="12" spans="1:20" s="125" customFormat="1" ht="15.75">
      <c r="A12" s="126">
        <v>8</v>
      </c>
      <c r="B12" s="330"/>
      <c r="C12" s="327"/>
      <c r="D12" s="327"/>
      <c r="E12" s="343"/>
      <c r="F12" s="327"/>
      <c r="G12" s="327"/>
      <c r="H12" s="327"/>
      <c r="I12" s="127">
        <f>'Registration form (HCM)'!D35</f>
        <v>0</v>
      </c>
      <c r="J12" s="135">
        <f>'Registration form (HCM)'!E35</f>
        <v>0</v>
      </c>
      <c r="K12" s="135">
        <f>'Registration form (HCM)'!I35</f>
        <v>0</v>
      </c>
      <c r="L12" s="135">
        <f>'Registration form (HCM)'!N35</f>
        <v>0</v>
      </c>
      <c r="M12" s="137">
        <f>'Registration form (HCM)'!R35</f>
        <v>0</v>
      </c>
      <c r="N12" s="127"/>
      <c r="O12" s="131"/>
      <c r="P12" s="132"/>
      <c r="Q12" s="127"/>
      <c r="R12" s="131"/>
      <c r="S12" s="127"/>
      <c r="T12" s="127"/>
    </row>
    <row r="13" spans="1:20" s="125" customFormat="1" ht="15.75">
      <c r="A13" s="126">
        <v>9</v>
      </c>
      <c r="B13" s="331"/>
      <c r="C13" s="328"/>
      <c r="D13" s="328"/>
      <c r="E13" s="344"/>
      <c r="F13" s="328"/>
      <c r="G13" s="328"/>
      <c r="H13" s="328"/>
      <c r="I13" s="127">
        <f>'Registration form (HCM)'!D36</f>
        <v>0</v>
      </c>
      <c r="J13" s="135">
        <f>'Registration form (HCM)'!E36</f>
        <v>0</v>
      </c>
      <c r="K13" s="135">
        <f>'Registration form (HCM)'!I36</f>
        <v>0</v>
      </c>
      <c r="L13" s="135">
        <f>'Registration form (HCM)'!N36</f>
        <v>0</v>
      </c>
      <c r="M13" s="137">
        <f>'Registration form (HCM)'!R36</f>
        <v>0</v>
      </c>
      <c r="N13" s="127"/>
      <c r="O13" s="131"/>
      <c r="P13" s="132"/>
      <c r="Q13" s="127"/>
      <c r="R13" s="131"/>
      <c r="S13" s="127"/>
      <c r="T13" s="127"/>
    </row>
  </sheetData>
  <sheetProtection/>
  <mergeCells count="29">
    <mergeCell ref="N3:N4"/>
    <mergeCell ref="O3:O4"/>
    <mergeCell ref="P3:P4"/>
    <mergeCell ref="Q3:Q4"/>
    <mergeCell ref="R3:R4"/>
    <mergeCell ref="S3:S4"/>
    <mergeCell ref="H2:H4"/>
    <mergeCell ref="I2:M2"/>
    <mergeCell ref="N2:P2"/>
    <mergeCell ref="Q2:S2"/>
    <mergeCell ref="T2:T4"/>
    <mergeCell ref="I3:I4"/>
    <mergeCell ref="J3:J4"/>
    <mergeCell ref="K3:K4"/>
    <mergeCell ref="L3:L4"/>
    <mergeCell ref="M3:M4"/>
    <mergeCell ref="B2:B4"/>
    <mergeCell ref="C2:C4"/>
    <mergeCell ref="D2:D4"/>
    <mergeCell ref="E2:E4"/>
    <mergeCell ref="F2:F3"/>
    <mergeCell ref="G2:G3"/>
    <mergeCell ref="H5:H13"/>
    <mergeCell ref="B5:B13"/>
    <mergeCell ref="C5:C13"/>
    <mergeCell ref="D5:D13"/>
    <mergeCell ref="E5:E13"/>
    <mergeCell ref="G5:G13"/>
    <mergeCell ref="F5:F13"/>
  </mergeCells>
  <dataValidations count="1">
    <dataValidation type="list" allowBlank="1" showInputMessage="1" showErrorMessage="1" sqref="I1 I3:I4">
      <formula1>"Ms, Mr"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96" bestFit="1" customWidth="1"/>
    <col min="10" max="10" width="26.8515625" style="96" bestFit="1" customWidth="1"/>
    <col min="11" max="11" width="22.7109375" style="96" bestFit="1" customWidth="1"/>
    <col min="12" max="12" width="22.00390625" style="96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96">
        <v>7</v>
      </c>
      <c r="J1" s="96">
        <v>8</v>
      </c>
      <c r="K1" s="96">
        <v>9</v>
      </c>
      <c r="L1" s="96">
        <v>10</v>
      </c>
    </row>
    <row r="2" spans="1:28" ht="15">
      <c r="A2" s="3"/>
      <c r="B2" s="51"/>
      <c r="C2" s="99" t="s">
        <v>41</v>
      </c>
      <c r="D2" s="99"/>
      <c r="E2" s="99" t="s">
        <v>8</v>
      </c>
      <c r="F2" s="99" t="s">
        <v>42</v>
      </c>
      <c r="G2" s="55" t="s">
        <v>43</v>
      </c>
      <c r="H2" s="55" t="s">
        <v>44</v>
      </c>
      <c r="I2" s="100"/>
      <c r="J2" s="100"/>
      <c r="K2" s="101"/>
      <c r="L2" s="101"/>
      <c r="Q2" s="3"/>
      <c r="S2" s="3"/>
      <c r="U2" s="3"/>
      <c r="V2" s="3"/>
      <c r="W2" s="3"/>
      <c r="X2" s="3"/>
      <c r="Y2" s="3"/>
      <c r="Z2" s="3"/>
      <c r="AA2" s="3"/>
      <c r="AB2" s="3"/>
    </row>
    <row r="3" spans="1:28" ht="34.5">
      <c r="A3" s="3"/>
      <c r="B3" s="51"/>
      <c r="C3" s="109" t="s">
        <v>100</v>
      </c>
      <c r="D3" s="102" t="s">
        <v>115</v>
      </c>
      <c r="E3" s="109" t="s">
        <v>104</v>
      </c>
      <c r="F3" s="109" t="s">
        <v>117</v>
      </c>
      <c r="G3" s="55" t="s">
        <v>116</v>
      </c>
      <c r="H3" s="55" t="s">
        <v>118</v>
      </c>
      <c r="I3" s="100"/>
      <c r="J3" s="100"/>
      <c r="K3" s="101"/>
      <c r="L3" s="101"/>
      <c r="Q3" s="3"/>
      <c r="S3" s="3"/>
      <c r="U3" s="3"/>
      <c r="V3" s="3"/>
      <c r="W3" s="3"/>
      <c r="X3" s="3"/>
      <c r="Y3" s="3"/>
      <c r="Z3" s="3"/>
      <c r="AA3" s="3"/>
      <c r="AB3" s="3"/>
    </row>
    <row r="4" spans="1:28" ht="17.25">
      <c r="A4" s="3"/>
      <c r="B4" s="51"/>
      <c r="C4" s="109" t="s">
        <v>155</v>
      </c>
      <c r="D4" s="102" t="s">
        <v>156</v>
      </c>
      <c r="E4" s="109" t="s">
        <v>158</v>
      </c>
      <c r="F4" s="109" t="s">
        <v>159</v>
      </c>
      <c r="G4" s="55" t="s">
        <v>157</v>
      </c>
      <c r="H4" s="55" t="s">
        <v>157</v>
      </c>
      <c r="I4" s="100"/>
      <c r="J4" s="100"/>
      <c r="K4" s="101"/>
      <c r="L4" s="101"/>
      <c r="Q4" s="3"/>
      <c r="S4" s="3"/>
      <c r="U4" s="3"/>
      <c r="V4" s="3"/>
      <c r="W4" s="3"/>
      <c r="X4" s="3"/>
      <c r="Y4" s="3"/>
      <c r="Z4" s="3"/>
      <c r="AA4" s="3"/>
      <c r="AB4" s="3"/>
    </row>
    <row r="5" spans="1:28" ht="17.25">
      <c r="A5" s="3"/>
      <c r="B5" s="51"/>
      <c r="C5" s="109" t="s">
        <v>164</v>
      </c>
      <c r="D5" s="102" t="s">
        <v>165</v>
      </c>
      <c r="E5" s="109" t="s">
        <v>119</v>
      </c>
      <c r="F5" s="109" t="s">
        <v>166</v>
      </c>
      <c r="G5" s="55" t="s">
        <v>120</v>
      </c>
      <c r="H5" s="55" t="s">
        <v>167</v>
      </c>
      <c r="I5" s="100"/>
      <c r="J5" s="100"/>
      <c r="K5" s="100"/>
      <c r="L5" s="100"/>
      <c r="Q5" s="3"/>
      <c r="S5" s="3"/>
      <c r="U5" s="3"/>
      <c r="V5" s="3"/>
      <c r="W5" s="3"/>
      <c r="X5" s="3"/>
      <c r="Y5" s="3"/>
      <c r="Z5" s="3"/>
      <c r="AA5" s="3"/>
      <c r="AB5" s="3"/>
    </row>
    <row r="6" spans="1:28" ht="34.5">
      <c r="A6" s="3"/>
      <c r="B6" s="51"/>
      <c r="C6" s="109" t="s">
        <v>179</v>
      </c>
      <c r="D6" s="102" t="s">
        <v>178</v>
      </c>
      <c r="E6" s="109" t="s">
        <v>180</v>
      </c>
      <c r="F6" s="109" t="s">
        <v>181</v>
      </c>
      <c r="G6" s="55" t="s">
        <v>182</v>
      </c>
      <c r="H6" s="55" t="s">
        <v>183</v>
      </c>
      <c r="I6" s="100"/>
      <c r="J6" s="100"/>
      <c r="K6" s="100"/>
      <c r="L6" s="100"/>
      <c r="Q6" s="3"/>
      <c r="S6" s="3"/>
      <c r="U6" s="3"/>
      <c r="V6" s="3"/>
      <c r="W6" s="3"/>
      <c r="X6" s="3"/>
      <c r="Y6" s="3"/>
      <c r="Z6" s="3"/>
      <c r="AA6" s="3"/>
      <c r="AB6" s="3"/>
    </row>
    <row r="7" spans="1:28" ht="17.25">
      <c r="A7" s="3"/>
      <c r="B7" s="51"/>
      <c r="C7" s="109" t="s">
        <v>68</v>
      </c>
      <c r="D7" s="102" t="s">
        <v>69</v>
      </c>
      <c r="E7" s="109" t="s">
        <v>123</v>
      </c>
      <c r="F7" s="109" t="s">
        <v>124</v>
      </c>
      <c r="G7" s="55" t="s">
        <v>125</v>
      </c>
      <c r="H7" s="55" t="s">
        <v>126</v>
      </c>
      <c r="I7" s="100"/>
      <c r="J7" s="100"/>
      <c r="K7" s="100"/>
      <c r="L7" s="100"/>
      <c r="Q7" s="3"/>
      <c r="S7" s="3"/>
      <c r="U7" s="3"/>
      <c r="V7" s="3"/>
      <c r="W7" s="3"/>
      <c r="X7" s="3"/>
      <c r="Y7" s="3"/>
      <c r="Z7" s="3"/>
      <c r="AA7" s="3"/>
      <c r="AB7" s="3"/>
    </row>
    <row r="8" spans="1:28" ht="17.25">
      <c r="A8" s="3"/>
      <c r="B8" s="51"/>
      <c r="C8" s="109" t="s">
        <v>205</v>
      </c>
      <c r="D8" s="102" t="s">
        <v>210</v>
      </c>
      <c r="E8" s="109" t="s">
        <v>206</v>
      </c>
      <c r="F8" s="109" t="s">
        <v>207</v>
      </c>
      <c r="G8" s="55" t="s">
        <v>208</v>
      </c>
      <c r="H8" s="55" t="s">
        <v>209</v>
      </c>
      <c r="I8" s="100"/>
      <c r="J8" s="100"/>
      <c r="K8" s="100"/>
      <c r="L8" s="100"/>
      <c r="Q8" s="3"/>
      <c r="S8" s="3"/>
      <c r="U8" s="3"/>
      <c r="V8" s="3"/>
      <c r="W8" s="3"/>
      <c r="X8" s="3"/>
      <c r="Y8" s="3"/>
      <c r="Z8" s="3"/>
      <c r="AA8" s="3"/>
      <c r="AB8" s="3"/>
    </row>
    <row r="9" spans="1:28" ht="34.5">
      <c r="A9" s="3"/>
      <c r="B9" s="51"/>
      <c r="C9" s="109" t="s">
        <v>149</v>
      </c>
      <c r="D9" s="102" t="s">
        <v>150</v>
      </c>
      <c r="E9" s="109" t="s">
        <v>151</v>
      </c>
      <c r="F9" s="109" t="s">
        <v>152</v>
      </c>
      <c r="G9" s="55" t="s">
        <v>153</v>
      </c>
      <c r="H9" s="55" t="s">
        <v>154</v>
      </c>
      <c r="I9" s="100"/>
      <c r="J9" s="100"/>
      <c r="K9" s="100"/>
      <c r="L9" s="100"/>
      <c r="Q9" s="3"/>
      <c r="S9" s="3"/>
      <c r="U9" s="3"/>
      <c r="V9" s="3"/>
      <c r="W9" s="3"/>
      <c r="X9" s="3"/>
      <c r="Y9" s="3"/>
      <c r="Z9" s="3"/>
      <c r="AA9" s="3"/>
      <c r="AB9" s="3"/>
    </row>
    <row r="10" spans="1:28" ht="17.25">
      <c r="A10" s="3"/>
      <c r="B10" s="51"/>
      <c r="C10" s="109" t="s">
        <v>87</v>
      </c>
      <c r="D10" s="102" t="s">
        <v>86</v>
      </c>
      <c r="E10" s="109" t="s">
        <v>129</v>
      </c>
      <c r="F10" s="109" t="s">
        <v>130</v>
      </c>
      <c r="G10" s="55" t="s">
        <v>131</v>
      </c>
      <c r="H10" s="55" t="s">
        <v>132</v>
      </c>
      <c r="I10" s="100"/>
      <c r="J10" s="100"/>
      <c r="K10" s="100"/>
      <c r="L10" s="100"/>
      <c r="Q10" s="3"/>
      <c r="S10" s="3"/>
      <c r="U10" s="3"/>
      <c r="V10" s="3"/>
      <c r="W10" s="3"/>
      <c r="X10" s="3"/>
      <c r="Y10" s="3"/>
      <c r="Z10" s="3"/>
      <c r="AA10" s="3"/>
      <c r="AB10" s="3"/>
    </row>
    <row r="11" spans="1:28" ht="34.5">
      <c r="A11" s="3"/>
      <c r="B11" s="51"/>
      <c r="C11" s="109" t="s">
        <v>114</v>
      </c>
      <c r="D11" s="102" t="s">
        <v>113</v>
      </c>
      <c r="E11" s="109" t="s">
        <v>102</v>
      </c>
      <c r="F11" s="109" t="s">
        <v>103</v>
      </c>
      <c r="G11" s="55" t="s">
        <v>105</v>
      </c>
      <c r="H11" s="55" t="s">
        <v>106</v>
      </c>
      <c r="I11" s="99"/>
      <c r="J11" s="99"/>
      <c r="K11" s="55"/>
      <c r="L11" s="55"/>
      <c r="Q11" s="3"/>
      <c r="S11" s="3"/>
      <c r="U11" s="3"/>
      <c r="V11" s="3"/>
      <c r="W11" s="3"/>
      <c r="X11" s="3"/>
      <c r="Y11" s="3"/>
      <c r="Z11" s="3"/>
      <c r="AA11" s="3"/>
      <c r="AB11" s="3"/>
    </row>
    <row r="12" spans="1:28" ht="34.5">
      <c r="A12" s="3"/>
      <c r="B12" s="51"/>
      <c r="C12" s="109" t="s">
        <v>148</v>
      </c>
      <c r="D12" s="102" t="s">
        <v>147</v>
      </c>
      <c r="E12" s="109" t="s">
        <v>143</v>
      </c>
      <c r="F12" s="109" t="s">
        <v>144</v>
      </c>
      <c r="G12" s="55" t="s">
        <v>145</v>
      </c>
      <c r="H12" s="55" t="s">
        <v>146</v>
      </c>
      <c r="I12" s="99"/>
      <c r="J12" s="99"/>
      <c r="K12" s="55"/>
      <c r="L12" s="55"/>
      <c r="Q12" s="3"/>
      <c r="S12" s="3"/>
      <c r="U12" s="3"/>
      <c r="V12" s="3"/>
      <c r="W12" s="3"/>
      <c r="X12" s="3"/>
      <c r="Y12" s="3"/>
      <c r="Z12" s="3"/>
      <c r="AA12" s="3"/>
      <c r="AB12" s="3"/>
    </row>
    <row r="13" spans="1:28" ht="27.75" customHeight="1">
      <c r="A13" s="3"/>
      <c r="B13" s="51"/>
      <c r="C13" s="110" t="s">
        <v>134</v>
      </c>
      <c r="D13" s="102" t="s">
        <v>133</v>
      </c>
      <c r="E13" s="109" t="s">
        <v>135</v>
      </c>
      <c r="F13" s="109" t="s">
        <v>136</v>
      </c>
      <c r="G13" s="109" t="s">
        <v>137</v>
      </c>
      <c r="H13" s="109" t="s">
        <v>138</v>
      </c>
      <c r="I13"/>
      <c r="J13"/>
      <c r="K13" s="3"/>
      <c r="L13" s="3"/>
      <c r="Q13" s="3"/>
      <c r="S13" s="3"/>
      <c r="U13" s="3"/>
      <c r="V13" s="3"/>
      <c r="W13" s="3"/>
      <c r="X13" s="3"/>
      <c r="Y13" s="3"/>
      <c r="Z13" s="3"/>
      <c r="AA13" s="3"/>
      <c r="AB13" s="3"/>
    </row>
    <row r="14" spans="1:28" ht="39.75" customHeight="1">
      <c r="A14" s="3"/>
      <c r="B14" s="51"/>
      <c r="C14" s="110" t="s">
        <v>99</v>
      </c>
      <c r="D14" s="102" t="s">
        <v>101</v>
      </c>
      <c r="E14" s="109" t="s">
        <v>139</v>
      </c>
      <c r="F14" s="109" t="s">
        <v>140</v>
      </c>
      <c r="G14" s="55" t="s">
        <v>141</v>
      </c>
      <c r="H14" s="55" t="s">
        <v>142</v>
      </c>
      <c r="I14" s="99"/>
      <c r="J14" s="99"/>
      <c r="K14" s="55"/>
      <c r="L14" s="55"/>
      <c r="Q14" s="3"/>
      <c r="S14" s="3"/>
      <c r="U14" s="3"/>
      <c r="V14" s="3"/>
      <c r="W14" s="3"/>
      <c r="X14" s="3"/>
      <c r="Y14" s="3"/>
      <c r="Z14" s="3"/>
      <c r="AA14" s="3"/>
      <c r="AB14" s="3"/>
    </row>
    <row r="16" spans="1:28" ht="17.25">
      <c r="A16" s="3"/>
      <c r="B16" s="51"/>
      <c r="D16" s="53"/>
      <c r="F16" s="52"/>
      <c r="G16" s="3"/>
      <c r="H16" s="3"/>
      <c r="I16"/>
      <c r="J16"/>
      <c r="K16" s="3"/>
      <c r="L16" s="3"/>
      <c r="Q16" s="3"/>
      <c r="S16" s="3"/>
      <c r="U16" s="3"/>
      <c r="V16" s="3"/>
      <c r="W16" s="3"/>
      <c r="X16" s="3"/>
      <c r="Y16" s="3"/>
      <c r="Z16" s="3"/>
      <c r="AA16" s="3"/>
      <c r="AB16" s="3"/>
    </row>
    <row r="17" spans="1:28" ht="15.75">
      <c r="A17" s="3"/>
      <c r="B17" s="51"/>
      <c r="C17" s="99" t="s">
        <v>8</v>
      </c>
      <c r="D17" s="99" t="s">
        <v>110</v>
      </c>
      <c r="E17" s="345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7"/>
      <c r="Z17" s="3"/>
      <c r="AA17" s="3"/>
      <c r="AB17" s="3"/>
    </row>
    <row r="18" spans="1:28" ht="15.75">
      <c r="A18" s="3"/>
      <c r="B18" s="51"/>
      <c r="C18" s="99" t="s">
        <v>42</v>
      </c>
      <c r="D18" s="99" t="s">
        <v>109</v>
      </c>
      <c r="E18" s="345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7"/>
      <c r="Z18" s="3"/>
      <c r="AA18" s="3"/>
      <c r="AB18" s="3"/>
    </row>
    <row r="19" spans="1:28" ht="15">
      <c r="A19" s="3"/>
      <c r="B19" s="3"/>
      <c r="C19" s="3"/>
      <c r="D19" s="3"/>
      <c r="E19" s="3"/>
      <c r="F19" s="3"/>
      <c r="G19" s="3"/>
      <c r="H19" s="3"/>
      <c r="I19" s="97"/>
      <c r="J19" s="97"/>
      <c r="K19" s="97"/>
      <c r="L19" s="9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74.75" customHeight="1">
      <c r="A20" s="3"/>
      <c r="B20" s="3" t="s">
        <v>8</v>
      </c>
      <c r="C20" s="54" t="s">
        <v>122</v>
      </c>
      <c r="D20" s="3"/>
      <c r="E20" s="3"/>
      <c r="F20" s="3"/>
      <c r="G20" s="3"/>
      <c r="H20" s="3"/>
      <c r="I20" s="97"/>
      <c r="J20" s="97"/>
      <c r="K20" s="97"/>
      <c r="L20" s="9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71.75" customHeight="1">
      <c r="A21" s="3"/>
      <c r="B21" s="3" t="s">
        <v>42</v>
      </c>
      <c r="C21" s="54" t="s">
        <v>121</v>
      </c>
      <c r="D21" s="3"/>
      <c r="E21" s="3"/>
      <c r="F21" s="3"/>
      <c r="G21" s="3"/>
      <c r="H21" s="3"/>
      <c r="I21" s="97"/>
      <c r="J21" s="97"/>
      <c r="K21" s="97"/>
      <c r="L21" s="9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>
      <c r="A22" s="3"/>
      <c r="B22" s="3"/>
      <c r="C22" s="57"/>
      <c r="D22" s="3"/>
      <c r="E22" s="3"/>
      <c r="F22" s="3"/>
      <c r="G22" s="3"/>
      <c r="H22" s="3"/>
      <c r="I22" s="97"/>
      <c r="J22" s="97"/>
      <c r="K22" s="97"/>
      <c r="L22" s="9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3"/>
      <c r="B23" s="3"/>
      <c r="C23" s="3"/>
      <c r="D23" s="3"/>
      <c r="E23" s="3"/>
      <c r="F23" s="3"/>
      <c r="G23" s="3"/>
      <c r="H23" s="3"/>
      <c r="I23" s="97"/>
      <c r="J23" s="97"/>
      <c r="K23" s="97"/>
      <c r="L23" s="9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9.5" customHeight="1">
      <c r="A24" s="3"/>
      <c r="B24" s="55" t="s">
        <v>8</v>
      </c>
      <c r="C24" s="55" t="s">
        <v>111</v>
      </c>
      <c r="D24" s="3"/>
      <c r="E24" s="3"/>
      <c r="F24" s="3"/>
      <c r="G24" s="3"/>
      <c r="H24" s="3"/>
      <c r="I24" s="97"/>
      <c r="J24" s="97"/>
      <c r="K24" s="97"/>
      <c r="L24" s="9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3"/>
      <c r="B25" s="55" t="s">
        <v>71</v>
      </c>
      <c r="C25" s="55" t="s">
        <v>111</v>
      </c>
      <c r="D25" s="3"/>
      <c r="E25" s="3"/>
      <c r="F25" s="3"/>
      <c r="G25" s="3"/>
      <c r="H25" s="3"/>
      <c r="I25" s="97"/>
      <c r="J25" s="97"/>
      <c r="K25" s="97"/>
      <c r="L25" s="9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7.25" customHeight="1">
      <c r="A26" s="3"/>
      <c r="B26" s="55" t="s">
        <v>70</v>
      </c>
      <c r="C26" s="55" t="s">
        <v>111</v>
      </c>
      <c r="D26" s="98"/>
      <c r="E26" s="3"/>
      <c r="F26" s="3"/>
      <c r="G26" s="3"/>
      <c r="H26" s="3"/>
      <c r="I26" s="97"/>
      <c r="J26" s="97"/>
      <c r="K26" s="97"/>
      <c r="L26" s="9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7.25" customHeight="1">
      <c r="A27" s="3"/>
      <c r="B27" s="55" t="s">
        <v>42</v>
      </c>
      <c r="C27" s="55" t="s">
        <v>111</v>
      </c>
      <c r="D27" s="98"/>
      <c r="E27" s="3"/>
      <c r="F27" s="3"/>
      <c r="G27" s="3"/>
      <c r="H27" s="3"/>
      <c r="I27" s="97"/>
      <c r="J27" s="97"/>
      <c r="K27" s="97"/>
      <c r="L27" s="9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7.25" customHeight="1">
      <c r="A28" s="3"/>
      <c r="B28" s="3"/>
      <c r="C28" s="3"/>
      <c r="D28" s="98"/>
      <c r="E28" s="3"/>
      <c r="F28" s="3"/>
      <c r="G28" s="3"/>
      <c r="H28" s="3"/>
      <c r="I28" s="97"/>
      <c r="J28" s="97"/>
      <c r="K28" s="97"/>
      <c r="L28" s="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7.25" customHeight="1">
      <c r="A29" s="3"/>
      <c r="B29" s="55" t="s">
        <v>8</v>
      </c>
      <c r="C29" s="55" t="s">
        <v>112</v>
      </c>
      <c r="D29" s="98"/>
      <c r="E29" s="3"/>
      <c r="F29" s="3"/>
      <c r="G29" s="3"/>
      <c r="H29" s="3"/>
      <c r="I29" s="97"/>
      <c r="J29" s="97"/>
      <c r="K29" s="97"/>
      <c r="L29" s="9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7.25" customHeight="1">
      <c r="A30" s="3"/>
      <c r="B30" s="55" t="s">
        <v>71</v>
      </c>
      <c r="C30" s="55" t="s">
        <v>112</v>
      </c>
      <c r="D30" s="3"/>
      <c r="E30" s="3"/>
      <c r="F30" s="3"/>
      <c r="G30" s="3"/>
      <c r="H30" s="3"/>
      <c r="I30" s="97"/>
      <c r="J30" s="97"/>
      <c r="K30" s="97"/>
      <c r="L30" s="9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7.25" customHeight="1">
      <c r="A31" s="3"/>
      <c r="B31" s="55" t="s">
        <v>70</v>
      </c>
      <c r="C31" s="55" t="s">
        <v>112</v>
      </c>
      <c r="D31" s="3"/>
      <c r="E31" s="3"/>
      <c r="F31" s="3"/>
      <c r="G31" s="3"/>
      <c r="H31" s="3"/>
      <c r="I31" s="97"/>
      <c r="J31" s="97"/>
      <c r="K31" s="97"/>
      <c r="L31" s="9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7.25" customHeight="1">
      <c r="A32" s="3"/>
      <c r="B32" s="55" t="s">
        <v>42</v>
      </c>
      <c r="C32" s="55" t="s">
        <v>112</v>
      </c>
      <c r="D32" s="3"/>
      <c r="E32" s="9"/>
      <c r="H32" s="3"/>
      <c r="I32" s="97"/>
      <c r="J32" s="97"/>
      <c r="K32" s="97"/>
      <c r="L32" s="9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7.25" customHeight="1">
      <c r="A33" s="3"/>
      <c r="B33" s="3"/>
      <c r="C33" s="3"/>
      <c r="D33" s="3"/>
      <c r="E33" s="3"/>
      <c r="F33" s="3"/>
      <c r="G33" s="3"/>
      <c r="H33" s="3"/>
      <c r="I33" s="97"/>
      <c r="J33" s="97"/>
      <c r="K33" s="97"/>
      <c r="L33" s="9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7.25" customHeight="1">
      <c r="A34" s="3"/>
      <c r="B34" s="55" t="s">
        <v>8</v>
      </c>
      <c r="C34" s="56" t="s">
        <v>160</v>
      </c>
      <c r="D34" s="3"/>
      <c r="E34" s="3"/>
      <c r="F34" s="3"/>
      <c r="G34" s="3"/>
      <c r="H34" s="3"/>
      <c r="I34" s="97"/>
      <c r="J34" s="97"/>
      <c r="K34" s="97"/>
      <c r="L34" s="9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7.25" customHeight="1">
      <c r="A35" s="3"/>
      <c r="B35" s="55" t="s">
        <v>71</v>
      </c>
      <c r="C35" s="56" t="s">
        <v>161</v>
      </c>
      <c r="D35" s="3"/>
      <c r="E35" s="3"/>
      <c r="F35" s="3"/>
      <c r="G35" s="3"/>
      <c r="H35" s="3"/>
      <c r="I35" s="97"/>
      <c r="J35" s="97"/>
      <c r="K35" s="97"/>
      <c r="L35" s="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3" ht="17.25" customHeight="1">
      <c r="B36" s="55" t="s">
        <v>70</v>
      </c>
      <c r="C36" s="56" t="s">
        <v>162</v>
      </c>
    </row>
    <row r="37" spans="2:3" ht="17.25" customHeight="1">
      <c r="B37" s="55" t="s">
        <v>42</v>
      </c>
      <c r="C37" s="56" t="s">
        <v>163</v>
      </c>
    </row>
    <row r="38" spans="2:3" ht="17.25" customHeight="1">
      <c r="B38" s="55" t="s">
        <v>70</v>
      </c>
      <c r="C38" s="56" t="s">
        <v>162</v>
      </c>
    </row>
    <row r="39" spans="2:3" ht="17.25" customHeight="1">
      <c r="B39" s="55" t="s">
        <v>42</v>
      </c>
      <c r="C39" s="56" t="s">
        <v>163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2016-09-06T03:16:06Z</cp:lastPrinted>
  <dcterms:created xsi:type="dcterms:W3CDTF">2014-08-19T05:03:06Z</dcterms:created>
  <dcterms:modified xsi:type="dcterms:W3CDTF">2019-04-08T07:17:57Z</dcterms:modified>
  <cp:category/>
  <cp:version/>
  <cp:contentType/>
  <cp:contentStatus/>
</cp:coreProperties>
</file>